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efscmg.file.core.windows.net\efscmg\CC\CHINESE\Programming\TVB Jade HD\Schedule\2026\"/>
    </mc:Choice>
  </mc:AlternateContent>
  <xr:revisionPtr revIDLastSave="0" documentId="13_ncr:1_{D8A16865-FFA4-4174-A7E8-3A9FCC7C6BA7}" xr6:coauthVersionLast="47" xr6:coauthVersionMax="47" xr10:uidLastSave="{00000000-0000-0000-0000-000000000000}"/>
  <bookViews>
    <workbookView xWindow="-110" yWindow="-110" windowWidth="19420" windowHeight="10300" tabRatio="602" activeTab="1" xr2:uid="{00000000-000D-0000-FFFF-FFFF00000000}"/>
  </bookViews>
  <sheets>
    <sheet name="wk1" sheetId="3" r:id="rId1"/>
    <sheet name="wk2" sheetId="4" r:id="rId2"/>
  </sheets>
  <definedNames>
    <definedName name="_xlnm.Print_Area" localSheetId="0">'wk1'!$A$1:$I$130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9" i="4" l="1"/>
  <c r="G128" i="4"/>
  <c r="C128" i="4"/>
  <c r="D128" i="4" s="1"/>
  <c r="E128" i="4" s="1"/>
  <c r="F128" i="4" s="1"/>
  <c r="H126" i="4"/>
  <c r="G125" i="4"/>
  <c r="B125" i="4"/>
  <c r="H123" i="4"/>
  <c r="B122" i="4"/>
  <c r="H121" i="4"/>
  <c r="G121" i="4"/>
  <c r="D121" i="4"/>
  <c r="B119" i="4"/>
  <c r="C119" i="4" s="1"/>
  <c r="D119" i="4" s="1"/>
  <c r="E119" i="4" s="1"/>
  <c r="F119" i="4" s="1"/>
  <c r="D118" i="4"/>
  <c r="B117" i="4"/>
  <c r="B115" i="4"/>
  <c r="D114" i="4"/>
  <c r="C114" i="4"/>
  <c r="G112" i="4"/>
  <c r="H111" i="4"/>
  <c r="B111" i="4"/>
  <c r="C111" i="4" s="1"/>
  <c r="D111" i="4" s="1"/>
  <c r="E111" i="4" s="1"/>
  <c r="F111" i="4" s="1"/>
  <c r="G110" i="4"/>
  <c r="D110" i="4"/>
  <c r="H107" i="4"/>
  <c r="G107" i="4"/>
  <c r="C107" i="4"/>
  <c r="D107" i="4" s="1"/>
  <c r="E107" i="4" s="1"/>
  <c r="F107" i="4" s="1"/>
  <c r="H106" i="4"/>
  <c r="G106" i="4"/>
  <c r="B104" i="4"/>
  <c r="H103" i="4"/>
  <c r="G103" i="4"/>
  <c r="G99" i="4"/>
  <c r="C95" i="4"/>
  <c r="D95" i="4" s="1"/>
  <c r="E95" i="4" s="1"/>
  <c r="F95" i="4" s="1"/>
  <c r="C92" i="4"/>
  <c r="D92" i="4" s="1"/>
  <c r="E92" i="4" s="1"/>
  <c r="F92" i="4" s="1"/>
  <c r="C88" i="4"/>
  <c r="D48" i="4" s="1"/>
  <c r="E48" i="4" s="1"/>
  <c r="F48" i="4" s="1"/>
  <c r="C82" i="4"/>
  <c r="D82" i="4" s="1"/>
  <c r="C78" i="4"/>
  <c r="D45" i="4" s="1"/>
  <c r="C74" i="4"/>
  <c r="C117" i="4" s="1"/>
  <c r="G66" i="4"/>
  <c r="H66" i="4" s="1"/>
  <c r="C64" i="4"/>
  <c r="C122" i="4" s="1"/>
  <c r="H63" i="4"/>
  <c r="G63" i="4"/>
  <c r="G61" i="4"/>
  <c r="D61" i="4"/>
  <c r="D104" i="4" s="1"/>
  <c r="C61" i="4"/>
  <c r="C104" i="4" s="1"/>
  <c r="H60" i="4"/>
  <c r="H55" i="4"/>
  <c r="E55" i="4"/>
  <c r="C48" i="4"/>
  <c r="B45" i="4"/>
  <c r="D44" i="4"/>
  <c r="C42" i="4"/>
  <c r="D42" i="4" s="1"/>
  <c r="G39" i="4"/>
  <c r="B38" i="4"/>
  <c r="E35" i="4"/>
  <c r="D35" i="4"/>
  <c r="C35" i="4"/>
  <c r="B33" i="4"/>
  <c r="D29" i="4"/>
  <c r="D27" i="4"/>
  <c r="E26" i="4"/>
  <c r="C26" i="4"/>
  <c r="B26" i="4"/>
  <c r="C23" i="4"/>
  <c r="C52" i="4" s="1"/>
  <c r="D52" i="4" s="1"/>
  <c r="E52" i="4" s="1"/>
  <c r="F52" i="4" s="1"/>
  <c r="D22" i="4"/>
  <c r="D51" i="4" s="1"/>
  <c r="C21" i="4"/>
  <c r="D21" i="4" s="1"/>
  <c r="E21" i="4" s="1"/>
  <c r="G19" i="4"/>
  <c r="H19" i="4" s="1"/>
  <c r="C19" i="4"/>
  <c r="C45" i="4" s="1"/>
  <c r="D18" i="4"/>
  <c r="C18" i="4"/>
  <c r="D16" i="4"/>
  <c r="E16" i="4" s="1"/>
  <c r="F16" i="4" s="1"/>
  <c r="C16" i="4"/>
  <c r="C9" i="4"/>
  <c r="C33" i="4" s="1"/>
  <c r="H7" i="4"/>
  <c r="G7" i="4"/>
  <c r="F7" i="4"/>
  <c r="E7" i="4"/>
  <c r="D7" i="4"/>
  <c r="C7" i="4"/>
  <c r="B7" i="4"/>
  <c r="G6" i="4"/>
  <c r="E6" i="4"/>
  <c r="D6" i="4"/>
  <c r="C4" i="4"/>
  <c r="D4" i="4" s="1"/>
  <c r="E4" i="4" s="1"/>
  <c r="F4" i="4" s="1"/>
  <c r="G4" i="4" s="1"/>
  <c r="H4" i="4" s="1"/>
  <c r="D125" i="4" l="1"/>
  <c r="E42" i="4"/>
  <c r="E82" i="4"/>
  <c r="D30" i="4"/>
  <c r="F21" i="4"/>
  <c r="E38" i="4"/>
  <c r="E61" i="4"/>
  <c r="C115" i="4"/>
  <c r="D9" i="4"/>
  <c r="D78" i="4"/>
  <c r="D88" i="4"/>
  <c r="E88" i="4" s="1"/>
  <c r="F88" i="4" s="1"/>
  <c r="D23" i="4"/>
  <c r="E23" i="4" s="1"/>
  <c r="F23" i="4" s="1"/>
  <c r="C30" i="4"/>
  <c r="C38" i="4"/>
  <c r="D38" i="4" s="1"/>
  <c r="D74" i="4"/>
  <c r="C125" i="4"/>
  <c r="D19" i="4"/>
  <c r="D64" i="4"/>
  <c r="F61" i="4" l="1"/>
  <c r="F104" i="4" s="1"/>
  <c r="E104" i="4"/>
  <c r="F35" i="4"/>
  <c r="D117" i="4"/>
  <c r="E74" i="4"/>
  <c r="G21" i="4"/>
  <c r="H21" i="4" s="1"/>
  <c r="F38" i="4"/>
  <c r="E30" i="4"/>
  <c r="F82" i="4"/>
  <c r="F30" i="4" s="1"/>
  <c r="E19" i="4"/>
  <c r="E78" i="4"/>
  <c r="D115" i="4"/>
  <c r="E45" i="4"/>
  <c r="E125" i="4"/>
  <c r="F42" i="4"/>
  <c r="F125" i="4" s="1"/>
  <c r="D122" i="4"/>
  <c r="E64" i="4"/>
  <c r="D33" i="4"/>
  <c r="E9" i="4"/>
  <c r="F74" i="4" l="1"/>
  <c r="E117" i="4"/>
  <c r="F9" i="4"/>
  <c r="E33" i="4"/>
  <c r="F45" i="4"/>
  <c r="F78" i="4"/>
  <c r="F115" i="4" s="1"/>
  <c r="E115" i="4"/>
  <c r="F19" i="4"/>
  <c r="E122" i="4"/>
  <c r="F64" i="4"/>
  <c r="F122" i="4" s="1"/>
  <c r="G9" i="4" l="1"/>
  <c r="F33" i="4"/>
  <c r="G74" i="4"/>
  <c r="F117" i="4"/>
  <c r="G119" i="4" l="1"/>
  <c r="H74" i="4"/>
  <c r="H119" i="4" s="1"/>
  <c r="H9" i="4"/>
  <c r="H33" i="4" s="1"/>
  <c r="G33" i="4"/>
  <c r="C107" i="3" l="1"/>
  <c r="D107" i="3" s="1"/>
  <c r="E107" i="3" s="1"/>
  <c r="F107" i="3" s="1"/>
  <c r="G123" i="3"/>
  <c r="D27" i="3"/>
  <c r="D121" i="3" l="1"/>
  <c r="H63" i="3" l="1"/>
  <c r="B7" i="3"/>
  <c r="H121" i="3"/>
  <c r="H123" i="3"/>
  <c r="G39" i="3"/>
  <c r="C74" i="3"/>
  <c r="D74" i="3" s="1"/>
  <c r="C88" i="3"/>
  <c r="D88" i="3" s="1"/>
  <c r="E88" i="3" s="1"/>
  <c r="F88" i="3" s="1"/>
  <c r="D118" i="3"/>
  <c r="C9" i="3"/>
  <c r="D9" i="3" s="1"/>
  <c r="C128" i="3"/>
  <c r="D128" i="3" s="1"/>
  <c r="E128" i="3" s="1"/>
  <c r="F128" i="3" s="1"/>
  <c r="G61" i="3"/>
  <c r="B119" i="3"/>
  <c r="C119" i="3" s="1"/>
  <c r="D119" i="3" s="1"/>
  <c r="E119" i="3" s="1"/>
  <c r="F119" i="3" s="1"/>
  <c r="H107" i="3"/>
  <c r="G107" i="3"/>
  <c r="H106" i="3"/>
  <c r="G106" i="3"/>
  <c r="G63" i="3"/>
  <c r="G66" i="3"/>
  <c r="H66" i="3"/>
  <c r="H7" i="3"/>
  <c r="C26" i="3"/>
  <c r="E26" i="3"/>
  <c r="C64" i="3"/>
  <c r="D64" i="3" s="1"/>
  <c r="E64" i="3" s="1"/>
  <c r="F64" i="3" s="1"/>
  <c r="F122" i="3" s="1"/>
  <c r="G19" i="3"/>
  <c r="H19" i="3" s="1"/>
  <c r="C48" i="3"/>
  <c r="C35" i="3"/>
  <c r="B33" i="3"/>
  <c r="C16" i="3"/>
  <c r="D16" i="3" s="1"/>
  <c r="E55" i="3"/>
  <c r="F7" i="3" s="1"/>
  <c r="H111" i="3"/>
  <c r="D22" i="3"/>
  <c r="D51" i="3" s="1"/>
  <c r="B117" i="3"/>
  <c r="B115" i="3"/>
  <c r="C114" i="3"/>
  <c r="B111" i="3"/>
  <c r="C111" i="3" s="1"/>
  <c r="D111" i="3" s="1"/>
  <c r="E111" i="3" s="1"/>
  <c r="F111" i="3" s="1"/>
  <c r="C82" i="3"/>
  <c r="C30" i="3" s="1"/>
  <c r="D29" i="3"/>
  <c r="C21" i="3"/>
  <c r="D21" i="3" s="1"/>
  <c r="E21" i="3" s="1"/>
  <c r="G99" i="3"/>
  <c r="G103" i="3"/>
  <c r="B45" i="3"/>
  <c r="C19" i="3"/>
  <c r="C45" i="3" s="1"/>
  <c r="C18" i="3"/>
  <c r="B38" i="3"/>
  <c r="D18" i="3"/>
  <c r="C23" i="3"/>
  <c r="G125" i="3"/>
  <c r="D44" i="3"/>
  <c r="D114" i="3"/>
  <c r="C78" i="3"/>
  <c r="C115" i="3" s="1"/>
  <c r="C95" i="3"/>
  <c r="D95" i="3" s="1"/>
  <c r="E95" i="3" s="1"/>
  <c r="F95" i="3" s="1"/>
  <c r="C92" i="3"/>
  <c r="D92" i="3" s="1"/>
  <c r="E92" i="3" s="1"/>
  <c r="F92" i="3" s="1"/>
  <c r="D110" i="3"/>
  <c r="B125" i="3"/>
  <c r="H103" i="3"/>
  <c r="B26" i="3"/>
  <c r="C7" i="3" s="1"/>
  <c r="E6" i="3"/>
  <c r="D6" i="3"/>
  <c r="C61" i="3"/>
  <c r="C104" i="3" s="1"/>
  <c r="B104" i="3"/>
  <c r="E7" i="3"/>
  <c r="C42" i="3"/>
  <c r="C125" i="3" s="1"/>
  <c r="G7" i="3"/>
  <c r="G6" i="3"/>
  <c r="D7" i="3"/>
  <c r="B122" i="3"/>
  <c r="G128" i="3"/>
  <c r="H126" i="3"/>
  <c r="H129" i="3"/>
  <c r="C4" i="3"/>
  <c r="D4" i="3" s="1"/>
  <c r="E4" i="3" s="1"/>
  <c r="F4" i="3" s="1"/>
  <c r="G4" i="3" s="1"/>
  <c r="H4" i="3" s="1"/>
  <c r="D23" i="3" l="1"/>
  <c r="E23" i="3" s="1"/>
  <c r="F23" i="3" s="1"/>
  <c r="C52" i="3"/>
  <c r="D52" i="3" s="1"/>
  <c r="E52" i="3" s="1"/>
  <c r="F52" i="3" s="1"/>
  <c r="D33" i="3"/>
  <c r="E9" i="3"/>
  <c r="C33" i="3"/>
  <c r="D48" i="3"/>
  <c r="E48" i="3" s="1"/>
  <c r="F48" i="3" s="1"/>
  <c r="D82" i="3"/>
  <c r="D78" i="3"/>
  <c r="D19" i="3"/>
  <c r="D45" i="3"/>
  <c r="E74" i="3"/>
  <c r="D117" i="3"/>
  <c r="C117" i="3"/>
  <c r="C122" i="3"/>
  <c r="E122" i="3"/>
  <c r="D122" i="3"/>
  <c r="D35" i="3"/>
  <c r="D61" i="3"/>
  <c r="D42" i="3"/>
  <c r="F21" i="3"/>
  <c r="E38" i="3"/>
  <c r="C38" i="3"/>
  <c r="D38" i="3" s="1"/>
  <c r="E16" i="3"/>
  <c r="D30" i="3" l="1"/>
  <c r="E82" i="3"/>
  <c r="E33" i="3"/>
  <c r="F9" i="3"/>
  <c r="E78" i="3"/>
  <c r="E45" i="3"/>
  <c r="E19" i="3"/>
  <c r="D115" i="3"/>
  <c r="E117" i="3"/>
  <c r="F74" i="3"/>
  <c r="D104" i="3"/>
  <c r="E61" i="3"/>
  <c r="E35" i="3"/>
  <c r="D125" i="3"/>
  <c r="E42" i="3"/>
  <c r="F38" i="3"/>
  <c r="G21" i="3"/>
  <c r="H21" i="3" s="1"/>
  <c r="F16" i="3"/>
  <c r="E30" i="3" l="1"/>
  <c r="F82" i="3"/>
  <c r="F30" i="3" s="1"/>
  <c r="F33" i="3"/>
  <c r="G9" i="3"/>
  <c r="F78" i="3"/>
  <c r="F115" i="3" s="1"/>
  <c r="F45" i="3"/>
  <c r="F19" i="3"/>
  <c r="E115" i="3"/>
  <c r="G74" i="3"/>
  <c r="F117" i="3"/>
  <c r="E104" i="3"/>
  <c r="F35" i="3"/>
  <c r="F61" i="3"/>
  <c r="F104" i="3" s="1"/>
  <c r="E125" i="3"/>
  <c r="F42" i="3"/>
  <c r="F125" i="3" s="1"/>
  <c r="G33" i="3" l="1"/>
  <c r="H9" i="3"/>
  <c r="H33" i="3" s="1"/>
  <c r="H74" i="3"/>
  <c r="H119" i="3" s="1"/>
</calcChain>
</file>

<file path=xl/sharedStrings.xml><?xml version="1.0" encoding="utf-8"?>
<sst xmlns="http://schemas.openxmlformats.org/spreadsheetml/2006/main" count="547" uniqueCount="242">
  <si>
    <t>0700</t>
  </si>
  <si>
    <t>0800</t>
  </si>
  <si>
    <t>30</t>
  </si>
  <si>
    <t>0900</t>
  </si>
  <si>
    <t>1000</t>
  </si>
  <si>
    <t>1100</t>
  </si>
  <si>
    <t>1200</t>
  </si>
  <si>
    <t>1300</t>
  </si>
  <si>
    <t>1400</t>
  </si>
  <si>
    <t>2400</t>
    <phoneticPr fontId="0" type="noConversion"/>
  </si>
  <si>
    <t>0100</t>
    <phoneticPr fontId="0" type="noConversion"/>
  </si>
  <si>
    <t>0200</t>
    <phoneticPr fontId="0" type="noConversion"/>
  </si>
  <si>
    <t>0300</t>
    <phoneticPr fontId="0" type="noConversion"/>
  </si>
  <si>
    <t>0500</t>
    <phoneticPr fontId="0" type="noConversion"/>
  </si>
  <si>
    <t>0600</t>
    <phoneticPr fontId="0" type="noConversion"/>
  </si>
  <si>
    <t>0400</t>
    <phoneticPr fontId="0" type="noConversion"/>
  </si>
  <si>
    <t>0900</t>
    <phoneticPr fontId="0" type="noConversion"/>
  </si>
  <si>
    <t>(R)</t>
  </si>
  <si>
    <t xml:space="preserve"> </t>
    <phoneticPr fontId="0" type="noConversion"/>
  </si>
  <si>
    <t>HK</t>
    <phoneticPr fontId="0" type="noConversion"/>
  </si>
  <si>
    <t xml:space="preserve">(R)          </t>
    <phoneticPr fontId="0" type="noConversion"/>
  </si>
  <si>
    <t>ChatSAT</t>
  </si>
  <si>
    <t xml:space="preserve"> </t>
    <phoneticPr fontId="45" type="noConversion"/>
  </si>
  <si>
    <t xml:space="preserve">(R)        </t>
    <phoneticPr fontId="0" type="noConversion"/>
  </si>
  <si>
    <t>(CA/MA) (Sub: Chi/Eng)  (CC)</t>
    <phoneticPr fontId="0" type="noConversion"/>
  </si>
  <si>
    <r>
      <rPr>
        <b/>
        <sz val="14"/>
        <rFont val="新細明體"/>
        <family val="1"/>
        <charset val="136"/>
      </rPr>
      <t>星期一</t>
    </r>
  </si>
  <si>
    <r>
      <rPr>
        <b/>
        <sz val="14"/>
        <rFont val="新細明體"/>
        <family val="1"/>
        <charset val="136"/>
      </rPr>
      <t>星期二</t>
    </r>
  </si>
  <si>
    <r>
      <rPr>
        <b/>
        <sz val="14"/>
        <rFont val="新細明體"/>
        <family val="1"/>
        <charset val="136"/>
      </rPr>
      <t>星期三</t>
    </r>
  </si>
  <si>
    <r>
      <rPr>
        <b/>
        <sz val="14"/>
        <rFont val="新細明體"/>
        <family val="1"/>
        <charset val="136"/>
      </rPr>
      <t>星期四</t>
    </r>
    <phoneticPr fontId="0" type="noConversion"/>
  </si>
  <si>
    <r>
      <rPr>
        <b/>
        <sz val="14"/>
        <rFont val="新細明體"/>
        <family val="1"/>
        <charset val="136"/>
      </rPr>
      <t>星期五</t>
    </r>
  </si>
  <si>
    <r>
      <rPr>
        <b/>
        <sz val="14"/>
        <rFont val="新細明體"/>
        <family val="1"/>
        <charset val="136"/>
      </rPr>
      <t>星期六</t>
    </r>
  </si>
  <si>
    <r>
      <rPr>
        <b/>
        <sz val="14"/>
        <rFont val="新細明體"/>
        <family val="1"/>
        <charset val="136"/>
      </rPr>
      <t>星期日</t>
    </r>
  </si>
  <si>
    <r>
      <rPr>
        <b/>
        <sz val="14"/>
        <rFont val="新細明體"/>
        <family val="1"/>
        <charset val="136"/>
      </rPr>
      <t>香港早晨</t>
    </r>
    <r>
      <rPr>
        <b/>
        <sz val="14"/>
        <rFont val="Times New Roman"/>
        <family val="1"/>
      </rPr>
      <t xml:space="preserve">  Good Morning Hong Kong</t>
    </r>
  </si>
  <si>
    <r>
      <rPr>
        <b/>
        <sz val="14"/>
        <rFont val="新細明體"/>
        <family val="1"/>
        <charset val="136"/>
      </rPr>
      <t>六點半新聞報道</t>
    </r>
    <r>
      <rPr>
        <b/>
        <sz val="14"/>
        <rFont val="Times New Roman"/>
        <family val="1"/>
      </rPr>
      <t xml:space="preserve">  News At 18:30</t>
    </r>
    <phoneticPr fontId="0" type="noConversion"/>
  </si>
  <si>
    <r>
      <rPr>
        <sz val="14"/>
        <rFont val="新細明體"/>
        <family val="1"/>
        <charset val="136"/>
      </rPr>
      <t>愛．回家之開心速遞</t>
    </r>
    <r>
      <rPr>
        <sz val="14"/>
        <rFont val="Times New Roman"/>
        <family val="1"/>
      </rPr>
      <t xml:space="preserve">  Lo And Behold </t>
    </r>
    <phoneticPr fontId="0" type="noConversion"/>
  </si>
  <si>
    <r>
      <rPr>
        <b/>
        <sz val="14"/>
        <rFont val="新細明體"/>
        <family val="1"/>
        <charset val="136"/>
      </rPr>
      <t>晚間新聞</t>
    </r>
    <r>
      <rPr>
        <b/>
        <sz val="14"/>
        <rFont val="Times New Roman"/>
        <family val="1"/>
      </rPr>
      <t xml:space="preserve">   News Roundup</t>
    </r>
    <phoneticPr fontId="0" type="noConversion"/>
  </si>
  <si>
    <r>
      <rPr>
        <b/>
        <sz val="14"/>
        <rFont val="細明體"/>
        <family val="3"/>
        <charset val="136"/>
      </rPr>
      <t>世界觀</t>
    </r>
  </si>
  <si>
    <r>
      <rPr>
        <b/>
        <sz val="14"/>
        <rFont val="細明體"/>
        <family val="3"/>
        <charset val="136"/>
      </rPr>
      <t>晚間新聞</t>
    </r>
    <r>
      <rPr>
        <b/>
        <sz val="14"/>
        <rFont val="Times New Roman"/>
        <family val="1"/>
      </rPr>
      <t xml:space="preserve">   News Roundup</t>
    </r>
  </si>
  <si>
    <t>800577845 (CC)</t>
    <phoneticPr fontId="0" type="noConversion"/>
  </si>
  <si>
    <t>兄弟幫 Big Boys Club (2505 EPI)</t>
    <phoneticPr fontId="0" type="noConversion"/>
  </si>
  <si>
    <t>800428175 (Sub: Chi) (CC)</t>
    <phoneticPr fontId="0" type="noConversion"/>
  </si>
  <si>
    <t>兄弟幫 Big Boys Club (2505 EPI)</t>
  </si>
  <si>
    <t>0545</t>
    <phoneticPr fontId="0" type="noConversion"/>
  </si>
  <si>
    <r>
      <rPr>
        <sz val="13"/>
        <rFont val="細明體"/>
        <family val="3"/>
        <charset val="136"/>
      </rPr>
      <t>今日知多</t>
    </r>
    <r>
      <rPr>
        <sz val="13"/>
        <rFont val="Times New Roman"/>
        <family val="1"/>
      </rPr>
      <t>D   What's On Today</t>
    </r>
    <phoneticPr fontId="0" type="noConversion"/>
  </si>
  <si>
    <r>
      <rPr>
        <b/>
        <sz val="14"/>
        <rFont val="新細明體"/>
        <family val="1"/>
        <charset val="136"/>
      </rPr>
      <t>六點半新聞報道</t>
    </r>
    <r>
      <rPr>
        <b/>
        <sz val="14"/>
        <rFont val="Times New Roman"/>
        <family val="1"/>
      </rPr>
      <t xml:space="preserve">  News At 18:30 </t>
    </r>
    <phoneticPr fontId="0" type="noConversion"/>
  </si>
  <si>
    <r>
      <rPr>
        <b/>
        <sz val="14"/>
        <rFont val="新細明體"/>
        <family val="1"/>
        <charset val="136"/>
      </rPr>
      <t>香港早晨</t>
    </r>
    <r>
      <rPr>
        <b/>
        <sz val="14"/>
        <rFont val="Times New Roman"/>
        <family val="1"/>
      </rPr>
      <t xml:space="preserve">  Good Morning Hong Kong </t>
    </r>
    <phoneticPr fontId="0" type="noConversion"/>
  </si>
  <si>
    <t>Shock Mystery (Sr.2) (52 EPI)</t>
    <phoneticPr fontId="0" type="noConversion"/>
  </si>
  <si>
    <t>800658211 (Sub: Chi) (CC)</t>
    <phoneticPr fontId="0" type="noConversion"/>
  </si>
  <si>
    <t>Cantopop At 50 (160 EPI)</t>
  </si>
  <si>
    <t>800503983 (Sub: Chi)  (CC)</t>
    <phoneticPr fontId="0" type="noConversion"/>
  </si>
  <si>
    <t>800661654 (CA/MA) (Sub: Chi)   (CC)</t>
    <phoneticPr fontId="0" type="noConversion"/>
  </si>
  <si>
    <r>
      <rPr>
        <sz val="14"/>
        <rFont val="新細明體"/>
        <family val="1"/>
        <charset val="136"/>
      </rPr>
      <t>東張西望</t>
    </r>
    <r>
      <rPr>
        <sz val="14"/>
        <rFont val="Times New Roman"/>
        <family val="1"/>
      </rPr>
      <t xml:space="preserve">  Scoop 2026</t>
    </r>
    <phoneticPr fontId="0" type="noConversion"/>
  </si>
  <si>
    <t>Hands Up   Hands Up 2026</t>
    <phoneticPr fontId="0" type="noConversion"/>
  </si>
  <si>
    <r>
      <rPr>
        <sz val="14"/>
        <rFont val="Times New Roman"/>
        <family val="1"/>
      </rPr>
      <t>*</t>
    </r>
    <r>
      <rPr>
        <sz val="14"/>
        <rFont val="新細明體"/>
        <family val="1"/>
        <charset val="136"/>
      </rPr>
      <t>流行都市</t>
    </r>
    <r>
      <rPr>
        <sz val="14"/>
        <rFont val="Times New Roman"/>
        <family val="1"/>
      </rPr>
      <t xml:space="preserve">  Big City Shop 2026</t>
    </r>
    <phoneticPr fontId="0" type="noConversion"/>
  </si>
  <si>
    <t>News Magazine 2026</t>
    <phoneticPr fontId="0" type="noConversion"/>
  </si>
  <si>
    <t>Sunday Report 2026</t>
    <phoneticPr fontId="0" type="noConversion"/>
  </si>
  <si>
    <t>800663421 (NA)</t>
    <phoneticPr fontId="0" type="noConversion"/>
  </si>
  <si>
    <t>800663436 (Sub: *Chi) (OP)</t>
    <phoneticPr fontId="0" type="noConversion"/>
  </si>
  <si>
    <t>800663413 (OP)</t>
    <phoneticPr fontId="0" type="noConversion"/>
  </si>
  <si>
    <t>800663510 (Sub: *Chi) (OP) (CA/MA)</t>
    <phoneticPr fontId="0" type="noConversion"/>
  </si>
  <si>
    <t>800663491 (Sub: *Chi) (OP) (CA/MA)</t>
    <phoneticPr fontId="0" type="noConversion"/>
  </si>
  <si>
    <r>
      <rPr>
        <sz val="14"/>
        <rFont val="細明體"/>
        <family val="3"/>
        <charset val="136"/>
      </rPr>
      <t>娛樂頭條</t>
    </r>
    <r>
      <rPr>
        <sz val="14"/>
        <rFont val="Times New Roman"/>
        <family val="1"/>
      </rPr>
      <t xml:space="preserve">  EXTRA 2026</t>
    </r>
    <phoneticPr fontId="0" type="noConversion"/>
  </si>
  <si>
    <t>800663483 (OP)</t>
    <phoneticPr fontId="0" type="noConversion"/>
  </si>
  <si>
    <t>800663622 (NA)</t>
    <phoneticPr fontId="0" type="noConversion"/>
  </si>
  <si>
    <t>Midlife, Sing &amp; Shine! 4 (37 EPI)</t>
    <phoneticPr fontId="0" type="noConversion"/>
  </si>
  <si>
    <t>800663630 (Sub: Chi) (CC)</t>
    <phoneticPr fontId="0" type="noConversion"/>
  </si>
  <si>
    <t>港生活．港享受 Dolce Vita 2021 (52 EPI)</t>
    <phoneticPr fontId="0" type="noConversion"/>
  </si>
  <si>
    <t>800578520 (Sub: Chi) (CC)</t>
    <phoneticPr fontId="0" type="noConversion"/>
  </si>
  <si>
    <r>
      <rPr>
        <sz val="14"/>
        <rFont val="新細明體"/>
        <family val="1"/>
        <charset val="136"/>
      </rPr>
      <t>快樂長門人</t>
    </r>
    <r>
      <rPr>
        <sz val="14"/>
        <rFont val="Times New Roman"/>
        <family val="1"/>
      </rPr>
      <t>Happy Old Buddies</t>
    </r>
    <phoneticPr fontId="0" type="noConversion"/>
  </si>
  <si>
    <t>800663475 (Sub: *Chi) (OP)</t>
    <phoneticPr fontId="0" type="noConversion"/>
  </si>
  <si>
    <t>800661952 (Sub: *Chi) (OP)</t>
  </si>
  <si>
    <t>J Music 2026</t>
    <phoneticPr fontId="0" type="noConversion"/>
  </si>
  <si>
    <t xml:space="preserve">800662584 </t>
    <phoneticPr fontId="0" type="noConversion"/>
  </si>
  <si>
    <t>Star Weekly</t>
  </si>
  <si>
    <t>Vital Lifeline 2026</t>
    <phoneticPr fontId="0" type="noConversion"/>
  </si>
  <si>
    <t>美女廚房 Cooking Beauties (20 EPI)</t>
    <phoneticPr fontId="0" type="noConversion"/>
  </si>
  <si>
    <t>開心無敵獎門人 Super Trio Returns (18 EPI)</t>
    <phoneticPr fontId="0" type="noConversion"/>
  </si>
  <si>
    <t>Solo Road Trip (10 EPI)</t>
  </si>
  <si>
    <t xml:space="preserve">800566542 (Sub: Chi)(CC)         </t>
    <phoneticPr fontId="0" type="noConversion"/>
  </si>
  <si>
    <t>800652253 (Sub: *Chi) (OP)</t>
    <phoneticPr fontId="0" type="noConversion"/>
  </si>
  <si>
    <t>Gourmet Express Weekly</t>
    <phoneticPr fontId="0" type="noConversion"/>
  </si>
  <si>
    <t>Clash Of Chefs (15 EPI)</t>
    <phoneticPr fontId="0" type="noConversion"/>
  </si>
  <si>
    <r>
      <t xml:space="preserve">800589444 (Sub: Chi)(CC) </t>
    </r>
    <r>
      <rPr>
        <sz val="12"/>
        <rFont val="微軟正黑體"/>
        <family val="1"/>
        <charset val="136"/>
      </rPr>
      <t>教煮爭霸</t>
    </r>
    <phoneticPr fontId="0" type="noConversion"/>
  </si>
  <si>
    <t>教煮爭霸</t>
  </si>
  <si>
    <r>
      <rPr>
        <sz val="14"/>
        <rFont val="新細明體"/>
        <family val="1"/>
        <charset val="136"/>
      </rPr>
      <t xml:space="preserve">美食新聞報道 </t>
    </r>
    <r>
      <rPr>
        <sz val="14"/>
        <rFont val="Times New Roman"/>
        <family val="1"/>
        <charset val="136"/>
      </rPr>
      <t xml:space="preserve">Gourmet Express </t>
    </r>
    <phoneticPr fontId="0" type="noConversion"/>
  </si>
  <si>
    <t>800641576 (Sub: Chi) (CC)</t>
    <phoneticPr fontId="0" type="noConversion"/>
  </si>
  <si>
    <t>800619380 (Sub: Chi) (CC)</t>
    <phoneticPr fontId="0" type="noConversion"/>
  </si>
  <si>
    <r>
      <rPr>
        <sz val="14"/>
        <rFont val="微軟正黑體"/>
        <family val="1"/>
        <charset val="136"/>
      </rPr>
      <t xml:space="preserve">魔法伽利略 </t>
    </r>
    <r>
      <rPr>
        <sz val="14"/>
        <rFont val="Times New Roman"/>
        <family val="1"/>
      </rPr>
      <t>When Science Meets Magic (8 EPI)</t>
    </r>
    <phoneticPr fontId="0" type="noConversion"/>
  </si>
  <si>
    <t>魔法伽利略</t>
  </si>
  <si>
    <t>The Joy Of Nature (15 EPI)</t>
    <phoneticPr fontId="0" type="noConversion"/>
  </si>
  <si>
    <t xml:space="preserve">800614614 (Sub: Chi) (CC)  </t>
    <phoneticPr fontId="0" type="noConversion"/>
  </si>
  <si>
    <t># 6</t>
    <phoneticPr fontId="0" type="noConversion"/>
  </si>
  <si>
    <t>800663645 (Sub: Chi) (CC)</t>
    <phoneticPr fontId="0" type="noConversion"/>
  </si>
  <si>
    <t>News Treasury 2026</t>
    <phoneticPr fontId="0" type="noConversion"/>
  </si>
  <si>
    <t>800663502 (Sub: Chi) (CA/MA) (OP)</t>
  </si>
  <si>
    <t>Finance Magazine 2026</t>
  </si>
  <si>
    <r>
      <rPr>
        <sz val="14"/>
        <rFont val="微軟正黑體"/>
        <family val="1"/>
        <charset val="136"/>
      </rPr>
      <t xml:space="preserve">天書黎明 </t>
    </r>
    <r>
      <rPr>
        <sz val="14"/>
        <rFont val="Times New Roman"/>
        <family val="1"/>
        <charset val="136"/>
      </rPr>
      <t>Treasure At Dawn (30 EPI)</t>
    </r>
    <phoneticPr fontId="0" type="noConversion"/>
  </si>
  <si>
    <t>隱門</t>
    <phoneticPr fontId="0" type="noConversion"/>
  </si>
  <si>
    <t>Secret Door (25 EPI)</t>
    <phoneticPr fontId="0" type="noConversion"/>
  </si>
  <si>
    <t>又見逍遙 Sword and Fairy 1 (40 EPI)</t>
  </si>
  <si>
    <t>800648425 (CA/MA) (Sub: Chi) (CC)</t>
    <phoneticPr fontId="0" type="noConversion"/>
  </si>
  <si>
    <t># 10</t>
    <phoneticPr fontId="0" type="noConversion"/>
  </si>
  <si>
    <t xml:space="preserve"> &lt;周日影院 放假Chill&gt;</t>
    <phoneticPr fontId="0" type="noConversion"/>
  </si>
  <si>
    <t># 9</t>
    <phoneticPr fontId="0" type="noConversion"/>
  </si>
  <si>
    <t>中年好聲音4 # 27</t>
    <phoneticPr fontId="0" type="noConversion"/>
  </si>
  <si>
    <r>
      <rPr>
        <sz val="14"/>
        <rFont val="新細明體"/>
        <family val="1"/>
        <charset val="136"/>
      </rPr>
      <t>一周星星</t>
    </r>
    <r>
      <rPr>
        <sz val="14"/>
        <rFont val="Times New Roman"/>
        <family val="1"/>
      </rPr>
      <t xml:space="preserve"> #25</t>
    </r>
    <phoneticPr fontId="0" type="noConversion"/>
  </si>
  <si>
    <r>
      <rPr>
        <sz val="14"/>
        <rFont val="細明體"/>
        <family val="3"/>
        <charset val="136"/>
      </rPr>
      <t>美食新聞周報</t>
    </r>
    <r>
      <rPr>
        <sz val="14"/>
        <rFont val="Times New Roman"/>
        <family val="1"/>
      </rPr>
      <t xml:space="preserve"> # 71</t>
    </r>
    <phoneticPr fontId="0" type="noConversion"/>
  </si>
  <si>
    <t>TBC (Sub: *Chi) (OP)</t>
    <phoneticPr fontId="0" type="noConversion"/>
  </si>
  <si>
    <r>
      <rPr>
        <sz val="14"/>
        <rFont val="細明體"/>
        <family val="1"/>
        <charset val="136"/>
      </rPr>
      <t>無名天使</t>
    </r>
    <r>
      <rPr>
        <sz val="14"/>
        <rFont val="Times New Roman"/>
        <family val="1"/>
      </rPr>
      <t>3D</t>
    </r>
    <r>
      <rPr>
        <sz val="14"/>
        <rFont val="Times New Roman"/>
        <family val="1"/>
        <charset val="136"/>
      </rPr>
      <t xml:space="preserve"> Angels of Mission (20 EPI)</t>
    </r>
    <phoneticPr fontId="0" type="noConversion"/>
  </si>
  <si>
    <t>800649274 (CA/MA) (Sub: Chi/Eng)</t>
    <phoneticPr fontId="0" type="noConversion"/>
  </si>
  <si>
    <t>香港探秘地圖 The Map Of Truth (20 EPI)</t>
    <phoneticPr fontId="0" type="noConversion"/>
  </si>
  <si>
    <t>WK 22</t>
    <phoneticPr fontId="0" type="noConversion"/>
  </si>
  <si>
    <t>PERIOD: 1 - 7 June 2026</t>
    <phoneticPr fontId="0" type="noConversion"/>
  </si>
  <si>
    <t># 1695</t>
    <phoneticPr fontId="0" type="noConversion"/>
  </si>
  <si>
    <t># 1991</t>
    <phoneticPr fontId="0" type="noConversion"/>
  </si>
  <si>
    <t># 12-13</t>
    <phoneticPr fontId="0" type="noConversion"/>
  </si>
  <si>
    <t># 14 - 15</t>
    <phoneticPr fontId="0" type="noConversion"/>
  </si>
  <si>
    <t># 2146</t>
    <phoneticPr fontId="0" type="noConversion"/>
  </si>
  <si>
    <t># 12</t>
    <phoneticPr fontId="0" type="noConversion"/>
  </si>
  <si>
    <t># 184</t>
    <phoneticPr fontId="0" type="noConversion"/>
  </si>
  <si>
    <t># 185</t>
    <phoneticPr fontId="0" type="noConversion"/>
  </si>
  <si>
    <t># 37</t>
    <phoneticPr fontId="0" type="noConversion"/>
  </si>
  <si>
    <r>
      <rPr>
        <sz val="14"/>
        <rFont val="Noto Sans TC"/>
        <family val="2"/>
        <charset val="136"/>
      </rPr>
      <t>㇐</t>
    </r>
    <r>
      <rPr>
        <sz val="14"/>
        <rFont val="細明體"/>
        <family val="3"/>
        <charset val="136"/>
      </rPr>
      <t>個人去旅行</t>
    </r>
    <r>
      <rPr>
        <sz val="14"/>
        <rFont val="Times New Roman"/>
        <family val="1"/>
      </rPr>
      <t xml:space="preserve"> #9</t>
    </r>
    <phoneticPr fontId="0" type="noConversion"/>
  </si>
  <si>
    <t># 8</t>
    <phoneticPr fontId="0" type="noConversion"/>
  </si>
  <si>
    <r>
      <t xml:space="preserve">自然系女子旅行 </t>
    </r>
    <r>
      <rPr>
        <sz val="14"/>
        <rFont val="Times New Roman"/>
        <family val="1"/>
        <charset val="136"/>
      </rPr>
      <t>#5</t>
    </r>
    <phoneticPr fontId="0" type="noConversion"/>
  </si>
  <si>
    <t>地球大神秘 # 91</t>
    <phoneticPr fontId="0" type="noConversion"/>
  </si>
  <si>
    <r>
      <rPr>
        <sz val="14"/>
        <rFont val="新細明體"/>
        <family val="1"/>
        <charset val="136"/>
      </rPr>
      <t>最強生命線</t>
    </r>
    <r>
      <rPr>
        <sz val="14"/>
        <rFont val="Times New Roman"/>
        <family val="1"/>
      </rPr>
      <t xml:space="preserve"> # 452</t>
    </r>
    <phoneticPr fontId="0" type="noConversion"/>
  </si>
  <si>
    <r>
      <rPr>
        <sz val="14"/>
        <rFont val="新細明體"/>
        <family val="1"/>
        <charset val="136"/>
      </rPr>
      <t>新聞掏寶</t>
    </r>
    <r>
      <rPr>
        <sz val="14"/>
        <rFont val="Times New Roman"/>
        <family val="1"/>
      </rPr>
      <t xml:space="preserve"> # 305</t>
    </r>
    <phoneticPr fontId="0" type="noConversion"/>
  </si>
  <si>
    <r>
      <rPr>
        <sz val="14"/>
        <rFont val="細明體"/>
        <family val="1"/>
        <charset val="136"/>
      </rPr>
      <t>流行經典</t>
    </r>
    <r>
      <rPr>
        <sz val="14"/>
        <rFont val="Times New Roman"/>
        <family val="1"/>
        <charset val="136"/>
      </rPr>
      <t>50</t>
    </r>
    <r>
      <rPr>
        <sz val="14"/>
        <rFont val="細明體"/>
        <family val="1"/>
        <charset val="136"/>
      </rPr>
      <t>年</t>
    </r>
    <r>
      <rPr>
        <sz val="14"/>
        <rFont val="Times New Roman"/>
        <family val="1"/>
      </rPr>
      <t xml:space="preserve"> # 94</t>
    </r>
    <phoneticPr fontId="0" type="noConversion"/>
  </si>
  <si>
    <r>
      <rPr>
        <sz val="14"/>
        <rFont val="新細明體"/>
        <family val="1"/>
        <charset val="136"/>
      </rPr>
      <t>周六聊</t>
    </r>
    <r>
      <rPr>
        <sz val="14"/>
        <rFont val="Times New Roman"/>
        <family val="1"/>
      </rPr>
      <t>Teen</t>
    </r>
    <r>
      <rPr>
        <sz val="14"/>
        <rFont val="新細明體"/>
        <family val="1"/>
        <charset val="136"/>
      </rPr>
      <t>谷</t>
    </r>
    <r>
      <rPr>
        <sz val="14"/>
        <rFont val="Times New Roman"/>
        <family val="1"/>
      </rPr>
      <t xml:space="preserve"> # 22</t>
    </r>
    <phoneticPr fontId="0" type="noConversion"/>
  </si>
  <si>
    <t># 152</t>
    <phoneticPr fontId="0" type="noConversion"/>
  </si>
  <si>
    <t># 2819</t>
    <phoneticPr fontId="0" type="noConversion"/>
  </si>
  <si>
    <t># 11</t>
    <phoneticPr fontId="0" type="noConversion"/>
  </si>
  <si>
    <t># 15</t>
    <phoneticPr fontId="0" type="noConversion"/>
  </si>
  <si>
    <r>
      <rPr>
        <sz val="14"/>
        <rFont val="細明體"/>
        <family val="1"/>
        <charset val="136"/>
      </rPr>
      <t xml:space="preserve">夫妻肺片 </t>
    </r>
    <r>
      <rPr>
        <sz val="14"/>
        <rFont val="Times New Roman"/>
        <family val="1"/>
      </rPr>
      <t>Lose the Battle, Win the War (10 EPI)</t>
    </r>
    <phoneticPr fontId="0" type="noConversion"/>
  </si>
  <si>
    <t>TBC</t>
    <phoneticPr fontId="0" type="noConversion"/>
  </si>
  <si>
    <t># 1</t>
    <phoneticPr fontId="0" type="noConversion"/>
  </si>
  <si>
    <t># 4029</t>
    <phoneticPr fontId="0" type="noConversion"/>
  </si>
  <si>
    <r>
      <rPr>
        <b/>
        <sz val="14"/>
        <rFont val="Times New Roman"/>
        <family val="1"/>
      </rPr>
      <t>*</t>
    </r>
    <r>
      <rPr>
        <b/>
        <sz val="14"/>
        <rFont val="微軟正黑體"/>
        <family val="1"/>
        <charset val="136"/>
      </rPr>
      <t>流行都市</t>
    </r>
    <r>
      <rPr>
        <b/>
        <sz val="14"/>
        <rFont val="Times New Roman"/>
        <family val="1"/>
      </rPr>
      <t xml:space="preserve"> TVBI #108-112</t>
    </r>
    <phoneticPr fontId="0" type="noConversion"/>
  </si>
  <si>
    <t># 45</t>
    <phoneticPr fontId="0" type="noConversion"/>
  </si>
  <si>
    <t># 151</t>
    <phoneticPr fontId="0" type="noConversion"/>
  </si>
  <si>
    <t># 2145</t>
    <phoneticPr fontId="0" type="noConversion"/>
  </si>
  <si>
    <t># 14</t>
    <phoneticPr fontId="0" type="noConversion"/>
  </si>
  <si>
    <r>
      <t xml:space="preserve">(R) ' </t>
    </r>
    <r>
      <rPr>
        <sz val="14"/>
        <rFont val="細明體"/>
        <family val="1"/>
        <charset val="136"/>
      </rPr>
      <t>周遊人生</t>
    </r>
    <phoneticPr fontId="0" type="noConversion"/>
  </si>
  <si>
    <t># 2818</t>
    <phoneticPr fontId="0" type="noConversion"/>
  </si>
  <si>
    <t>美食新聞報道</t>
  </si>
  <si>
    <t>教煮爭霸 #8</t>
    <phoneticPr fontId="0" type="noConversion"/>
  </si>
  <si>
    <r>
      <rPr>
        <sz val="14"/>
        <rFont val="新細明體"/>
        <family val="1"/>
        <charset val="136"/>
      </rPr>
      <t>新聞透視</t>
    </r>
    <r>
      <rPr>
        <sz val="14"/>
        <rFont val="Times New Roman"/>
        <family val="1"/>
      </rPr>
      <t xml:space="preserve"> # 23</t>
    </r>
    <phoneticPr fontId="0" type="noConversion"/>
  </si>
  <si>
    <r>
      <rPr>
        <sz val="14"/>
        <rFont val="新細明體"/>
        <family val="1"/>
        <charset val="136"/>
      </rPr>
      <t>星期日檔案</t>
    </r>
    <r>
      <rPr>
        <sz val="14"/>
        <rFont val="Times New Roman"/>
        <family val="1"/>
      </rPr>
      <t xml:space="preserve"> # 23</t>
    </r>
    <phoneticPr fontId="0" type="noConversion"/>
  </si>
  <si>
    <r>
      <rPr>
        <sz val="14"/>
        <rFont val="細明體"/>
        <family val="1"/>
        <charset val="136"/>
      </rPr>
      <t>社畜求生</t>
    </r>
    <r>
      <rPr>
        <sz val="14"/>
        <rFont val="Times New Roman"/>
        <family val="1"/>
        <charset val="136"/>
      </rPr>
      <t>101 #1</t>
    </r>
    <phoneticPr fontId="0" type="noConversion"/>
  </si>
  <si>
    <t>萬眾同心金益金(直播)</t>
    <phoneticPr fontId="0" type="noConversion"/>
  </si>
  <si>
    <t>Community Chest Charity Show 2026 (Live)</t>
    <phoneticPr fontId="0" type="noConversion"/>
  </si>
  <si>
    <t>J Music # 110</t>
    <phoneticPr fontId="0" type="noConversion"/>
  </si>
  <si>
    <r>
      <rPr>
        <sz val="14"/>
        <rFont val="新細明體"/>
        <family val="1"/>
        <charset val="136"/>
      </rPr>
      <t>財經透視</t>
    </r>
    <r>
      <rPr>
        <sz val="14"/>
        <rFont val="Times New Roman"/>
        <family val="1"/>
      </rPr>
      <t xml:space="preserve"> # 23</t>
    </r>
    <phoneticPr fontId="0" type="noConversion"/>
  </si>
  <si>
    <t>萬眾同心金益金</t>
  </si>
  <si>
    <t>鹿鼎記II神龍教
鹿鼎記</t>
    <phoneticPr fontId="0" type="noConversion"/>
  </si>
  <si>
    <t>Royal Tramp II
Royal Tramp</t>
    <phoneticPr fontId="0" type="noConversion"/>
  </si>
  <si>
    <t>中年好聲音4 # 28</t>
    <phoneticPr fontId="0" type="noConversion"/>
  </si>
  <si>
    <r>
      <rPr>
        <sz val="14"/>
        <rFont val="新細明體"/>
        <family val="1"/>
        <charset val="136"/>
      </rPr>
      <t>一周星星</t>
    </r>
    <r>
      <rPr>
        <sz val="14"/>
        <rFont val="Times New Roman"/>
        <family val="1"/>
      </rPr>
      <t xml:space="preserve"> #26</t>
    </r>
    <phoneticPr fontId="0" type="noConversion"/>
  </si>
  <si>
    <r>
      <rPr>
        <sz val="14"/>
        <rFont val="細明體"/>
        <family val="3"/>
        <charset val="136"/>
      </rPr>
      <t>美食新聞周報</t>
    </r>
    <r>
      <rPr>
        <sz val="14"/>
        <rFont val="Times New Roman"/>
        <family val="1"/>
      </rPr>
      <t xml:space="preserve"> # 72</t>
    </r>
    <phoneticPr fontId="0" type="noConversion"/>
  </si>
  <si>
    <t>美食新聞報道 #185</t>
    <phoneticPr fontId="0" type="noConversion"/>
  </si>
  <si>
    <r>
      <t>2026</t>
    </r>
    <r>
      <rPr>
        <b/>
        <u/>
        <sz val="28"/>
        <rFont val="新細明體"/>
        <family val="1"/>
        <charset val="136"/>
      </rPr>
      <t>年</t>
    </r>
    <r>
      <rPr>
        <b/>
        <u/>
        <sz val="28"/>
        <rFont val="Times New Roman"/>
        <family val="1"/>
      </rPr>
      <t>6</t>
    </r>
    <r>
      <rPr>
        <b/>
        <u/>
        <sz val="28"/>
        <rFont val="新細明體"/>
        <family val="1"/>
        <charset val="136"/>
      </rPr>
      <t>月第</t>
    </r>
    <r>
      <rPr>
        <b/>
        <u/>
        <sz val="28"/>
        <rFont val="Times New Roman"/>
        <family val="1"/>
      </rPr>
      <t>1</t>
    </r>
    <r>
      <rPr>
        <b/>
        <u/>
        <sz val="28"/>
        <rFont val="新細明體"/>
        <family val="1"/>
        <charset val="136"/>
      </rPr>
      <t>週</t>
    </r>
    <r>
      <rPr>
        <b/>
        <u/>
        <sz val="28"/>
        <rFont val="Times New Roman"/>
        <family val="1"/>
      </rPr>
      <t xml:space="preserve"> TVB JADE MALAYSIA</t>
    </r>
    <r>
      <rPr>
        <b/>
        <u/>
        <sz val="28"/>
        <rFont val="新細明體"/>
        <family val="1"/>
        <charset val="136"/>
      </rPr>
      <t>節目表</t>
    </r>
    <phoneticPr fontId="0" type="noConversion"/>
  </si>
  <si>
    <r>
      <rPr>
        <sz val="14"/>
        <rFont val="細明體"/>
        <family val="1"/>
        <charset val="136"/>
      </rPr>
      <t>社畜求生101</t>
    </r>
    <r>
      <rPr>
        <sz val="14"/>
        <rFont val="Times New Roman"/>
        <family val="1"/>
        <charset val="136"/>
      </rPr>
      <t xml:space="preserve"> #2       #1935</t>
    </r>
    <phoneticPr fontId="0" type="noConversion"/>
  </si>
  <si>
    <r>
      <t>2026</t>
    </r>
    <r>
      <rPr>
        <b/>
        <u/>
        <sz val="28"/>
        <rFont val="新細明體"/>
        <family val="1"/>
        <charset val="136"/>
      </rPr>
      <t>年</t>
    </r>
    <r>
      <rPr>
        <b/>
        <u/>
        <sz val="28"/>
        <rFont val="Times New Roman"/>
        <family val="1"/>
      </rPr>
      <t>6</t>
    </r>
    <r>
      <rPr>
        <b/>
        <u/>
        <sz val="28"/>
        <rFont val="新細明體"/>
        <family val="1"/>
        <charset val="136"/>
      </rPr>
      <t>月第</t>
    </r>
    <r>
      <rPr>
        <b/>
        <u/>
        <sz val="28"/>
        <rFont val="Times New Roman"/>
        <family val="1"/>
      </rPr>
      <t>2</t>
    </r>
    <r>
      <rPr>
        <b/>
        <u/>
        <sz val="28"/>
        <rFont val="新細明體"/>
        <family val="1"/>
        <charset val="136"/>
      </rPr>
      <t>週</t>
    </r>
    <r>
      <rPr>
        <b/>
        <u/>
        <sz val="28"/>
        <rFont val="Times New Roman"/>
        <family val="1"/>
      </rPr>
      <t xml:space="preserve"> TVB JADE MALAYSIA </t>
    </r>
    <r>
      <rPr>
        <b/>
        <u/>
        <sz val="28"/>
        <rFont val="新細明體"/>
        <family val="1"/>
        <charset val="136"/>
      </rPr>
      <t>節目表</t>
    </r>
  </si>
  <si>
    <t>WK 23</t>
    <phoneticPr fontId="0" type="noConversion"/>
  </si>
  <si>
    <t>PERIOD: 8 - 14 June 2026</t>
    <phoneticPr fontId="0" type="noConversion"/>
  </si>
  <si>
    <r>
      <rPr>
        <b/>
        <sz val="14"/>
        <rFont val="新細明體"/>
        <family val="1"/>
        <charset val="136"/>
      </rPr>
      <t>星期四</t>
    </r>
  </si>
  <si>
    <r>
      <rPr>
        <sz val="14"/>
        <rFont val="新細明體"/>
        <family val="1"/>
        <charset val="136"/>
      </rPr>
      <t>東張西望</t>
    </r>
    <r>
      <rPr>
        <sz val="14"/>
        <rFont val="Times New Roman"/>
        <family val="1"/>
      </rPr>
      <t xml:space="preserve">  Scoop 2026</t>
    </r>
  </si>
  <si>
    <t># 158</t>
    <phoneticPr fontId="0" type="noConversion"/>
  </si>
  <si>
    <r>
      <rPr>
        <b/>
        <sz val="14"/>
        <rFont val="新細明體"/>
        <family val="1"/>
        <charset val="136"/>
      </rPr>
      <t>香港早晨</t>
    </r>
    <r>
      <rPr>
        <b/>
        <sz val="14"/>
        <rFont val="Times New Roman"/>
        <family val="1"/>
      </rPr>
      <t xml:space="preserve">  Good Morning Hong Kong </t>
    </r>
  </si>
  <si>
    <r>
      <rPr>
        <sz val="14"/>
        <rFont val="細明體"/>
        <family val="1"/>
        <charset val="136"/>
      </rPr>
      <t>無名天使</t>
    </r>
    <r>
      <rPr>
        <sz val="14"/>
        <rFont val="Times New Roman"/>
        <family val="1"/>
      </rPr>
      <t>3D</t>
    </r>
    <r>
      <rPr>
        <sz val="14"/>
        <rFont val="Times New Roman"/>
        <family val="1"/>
        <charset val="136"/>
      </rPr>
      <t xml:space="preserve"> Angels of Mission (20 EPI)</t>
    </r>
  </si>
  <si>
    <t># 2823</t>
    <phoneticPr fontId="0" type="noConversion"/>
  </si>
  <si>
    <t># 1702</t>
    <phoneticPr fontId="0" type="noConversion"/>
  </si>
  <si>
    <t xml:space="preserve">(R) </t>
    <phoneticPr fontId="0" type="noConversion"/>
  </si>
  <si>
    <t># 5</t>
    <phoneticPr fontId="0" type="noConversion"/>
  </si>
  <si>
    <r>
      <rPr>
        <sz val="13"/>
        <rFont val="細明體"/>
        <family val="3"/>
        <charset val="136"/>
      </rPr>
      <t>今日知多</t>
    </r>
    <r>
      <rPr>
        <sz val="13"/>
        <rFont val="Times New Roman"/>
        <family val="1"/>
      </rPr>
      <t>D   What's On Today</t>
    </r>
  </si>
  <si>
    <t>教煮爭霸 #9</t>
    <phoneticPr fontId="0" type="noConversion"/>
  </si>
  <si>
    <t># 16-17</t>
    <phoneticPr fontId="0" type="noConversion"/>
  </si>
  <si>
    <t># 18 - 19</t>
    <phoneticPr fontId="0" type="noConversion"/>
  </si>
  <si>
    <t># 2150</t>
    <phoneticPr fontId="0" type="noConversion"/>
  </si>
  <si>
    <t>美食新聞報道 #187</t>
    <phoneticPr fontId="0" type="noConversion"/>
  </si>
  <si>
    <r>
      <rPr>
        <sz val="14"/>
        <rFont val="新細明體"/>
        <family val="1"/>
        <charset val="136"/>
      </rPr>
      <t>新聞掏寶</t>
    </r>
    <r>
      <rPr>
        <sz val="14"/>
        <rFont val="Times New Roman"/>
        <family val="1"/>
      </rPr>
      <t xml:space="preserve"> # 306</t>
    </r>
  </si>
  <si>
    <r>
      <rPr>
        <sz val="14"/>
        <rFont val="細明體"/>
        <family val="1"/>
        <charset val="136"/>
      </rPr>
      <t>流行經典</t>
    </r>
    <r>
      <rPr>
        <sz val="14"/>
        <rFont val="Times New Roman"/>
        <family val="1"/>
        <charset val="136"/>
      </rPr>
      <t>50</t>
    </r>
    <r>
      <rPr>
        <sz val="14"/>
        <rFont val="細明體"/>
        <family val="1"/>
        <charset val="136"/>
      </rPr>
      <t>年</t>
    </r>
    <r>
      <rPr>
        <sz val="14"/>
        <rFont val="Times New Roman"/>
        <family val="1"/>
      </rPr>
      <t xml:space="preserve"> # 95</t>
    </r>
  </si>
  <si>
    <r>
      <rPr>
        <sz val="14"/>
        <rFont val="Times New Roman"/>
        <family val="1"/>
      </rPr>
      <t>*</t>
    </r>
    <r>
      <rPr>
        <sz val="14"/>
        <rFont val="新細明體"/>
        <family val="1"/>
        <charset val="136"/>
      </rPr>
      <t>流行都市</t>
    </r>
    <r>
      <rPr>
        <sz val="14"/>
        <rFont val="Times New Roman"/>
        <family val="1"/>
      </rPr>
      <t xml:space="preserve">  Big City Shop 2026</t>
    </r>
  </si>
  <si>
    <r>
      <rPr>
        <sz val="14"/>
        <rFont val="新細明體"/>
        <family val="1"/>
        <charset val="136"/>
      </rPr>
      <t>周六聊</t>
    </r>
    <r>
      <rPr>
        <sz val="14"/>
        <rFont val="Times New Roman"/>
        <family val="1"/>
      </rPr>
      <t>Teen</t>
    </r>
    <r>
      <rPr>
        <sz val="14"/>
        <rFont val="新細明體"/>
        <family val="1"/>
        <charset val="136"/>
      </rPr>
      <t>谷</t>
    </r>
    <r>
      <rPr>
        <sz val="14"/>
        <rFont val="Times New Roman"/>
        <family val="1"/>
      </rPr>
      <t xml:space="preserve"> # 23</t>
    </r>
  </si>
  <si>
    <t># 1996</t>
    <phoneticPr fontId="0" type="noConversion"/>
  </si>
  <si>
    <r>
      <rPr>
        <sz val="14"/>
        <rFont val="微軟正黑體"/>
        <family val="1"/>
        <charset val="136"/>
      </rPr>
      <t xml:space="preserve">天書黎明 </t>
    </r>
    <r>
      <rPr>
        <sz val="14"/>
        <rFont val="Times New Roman"/>
        <family val="1"/>
        <charset val="136"/>
      </rPr>
      <t>Treasure At Dawn (30 EPI)</t>
    </r>
  </si>
  <si>
    <t>秋天的童話
鹿鼎記</t>
    <phoneticPr fontId="0" type="noConversion"/>
  </si>
  <si>
    <t># 19</t>
    <phoneticPr fontId="0" type="noConversion"/>
  </si>
  <si>
    <t>Autumn's Tale, An</t>
  </si>
  <si>
    <t>(R) '</t>
    <phoneticPr fontId="0" type="noConversion"/>
  </si>
  <si>
    <r>
      <rPr>
        <sz val="14"/>
        <rFont val="新細明體"/>
        <family val="1"/>
        <charset val="136"/>
      </rPr>
      <t xml:space="preserve">美食新聞報道 </t>
    </r>
    <r>
      <rPr>
        <sz val="14"/>
        <rFont val="Times New Roman"/>
        <family val="1"/>
        <charset val="136"/>
      </rPr>
      <t xml:space="preserve">Gourmet Express </t>
    </r>
  </si>
  <si>
    <r>
      <rPr>
        <sz val="14"/>
        <rFont val="微軟正黑體"/>
        <family val="1"/>
        <charset val="136"/>
      </rPr>
      <t xml:space="preserve">魔法伽利略 </t>
    </r>
    <r>
      <rPr>
        <sz val="14"/>
        <rFont val="Times New Roman"/>
        <family val="1"/>
      </rPr>
      <t>When Science Meets Magic (8 EPI)</t>
    </r>
  </si>
  <si>
    <r>
      <rPr>
        <sz val="14"/>
        <rFont val="新細明體"/>
        <family val="1"/>
        <charset val="136"/>
      </rPr>
      <t>一周星星</t>
    </r>
    <r>
      <rPr>
        <sz val="14"/>
        <rFont val="Times New Roman"/>
        <family val="1"/>
      </rPr>
      <t xml:space="preserve"> #26</t>
    </r>
  </si>
  <si>
    <t># 186</t>
    <phoneticPr fontId="0" type="noConversion"/>
  </si>
  <si>
    <t># 7</t>
    <phoneticPr fontId="0" type="noConversion"/>
  </si>
  <si>
    <t># 39</t>
    <phoneticPr fontId="0" type="noConversion"/>
  </si>
  <si>
    <t># 187</t>
    <phoneticPr fontId="0" type="noConversion"/>
  </si>
  <si>
    <r>
      <t xml:space="preserve">800589444 (Sub: Chi)(CC) </t>
    </r>
    <r>
      <rPr>
        <sz val="12"/>
        <rFont val="微軟正黑體"/>
        <family val="1"/>
        <charset val="136"/>
      </rPr>
      <t>教煮爭霸</t>
    </r>
  </si>
  <si>
    <r>
      <rPr>
        <sz val="14"/>
        <rFont val="Noto Sans TC"/>
        <family val="2"/>
        <charset val="136"/>
      </rPr>
      <t>㇐</t>
    </r>
    <r>
      <rPr>
        <sz val="14"/>
        <rFont val="細明體"/>
        <family val="3"/>
        <charset val="136"/>
      </rPr>
      <t>個人去旅行</t>
    </r>
    <r>
      <rPr>
        <sz val="14"/>
        <rFont val="Times New Roman"/>
        <family val="1"/>
      </rPr>
      <t xml:space="preserve"> #10</t>
    </r>
  </si>
  <si>
    <r>
      <t xml:space="preserve">自然系女子旅行 </t>
    </r>
    <r>
      <rPr>
        <sz val="14"/>
        <rFont val="Times New Roman"/>
        <family val="1"/>
        <charset val="136"/>
      </rPr>
      <t>#6</t>
    </r>
  </si>
  <si>
    <t>地球大神秘 # 92</t>
    <phoneticPr fontId="0" type="noConversion"/>
  </si>
  <si>
    <r>
      <rPr>
        <sz val="14"/>
        <rFont val="新細明體"/>
        <family val="1"/>
        <charset val="136"/>
      </rPr>
      <t>最強生命線</t>
    </r>
    <r>
      <rPr>
        <sz val="14"/>
        <rFont val="Times New Roman"/>
        <family val="1"/>
      </rPr>
      <t xml:space="preserve"> # 453</t>
    </r>
  </si>
  <si>
    <r>
      <rPr>
        <sz val="14"/>
        <rFont val="細明體"/>
        <family val="3"/>
        <charset val="136"/>
      </rPr>
      <t>美食新聞周報</t>
    </r>
    <r>
      <rPr>
        <sz val="14"/>
        <rFont val="Times New Roman"/>
        <family val="1"/>
      </rPr>
      <t xml:space="preserve"> # 72</t>
    </r>
  </si>
  <si>
    <t># 2151</t>
    <phoneticPr fontId="0" type="noConversion"/>
  </si>
  <si>
    <t># 17</t>
    <phoneticPr fontId="0" type="noConversion"/>
  </si>
  <si>
    <r>
      <rPr>
        <b/>
        <sz val="14"/>
        <rFont val="新細明體"/>
        <family val="1"/>
        <charset val="136"/>
      </rPr>
      <t>六點半新聞報道</t>
    </r>
    <r>
      <rPr>
        <b/>
        <sz val="14"/>
        <rFont val="Times New Roman"/>
        <family val="1"/>
      </rPr>
      <t xml:space="preserve">  News At 18:30 </t>
    </r>
  </si>
  <si>
    <r>
      <rPr>
        <b/>
        <sz val="14"/>
        <rFont val="新細明體"/>
        <family val="1"/>
        <charset val="136"/>
      </rPr>
      <t>六點半新聞報道</t>
    </r>
    <r>
      <rPr>
        <b/>
        <sz val="14"/>
        <rFont val="Times New Roman"/>
        <family val="1"/>
      </rPr>
      <t xml:space="preserve">  News At 18:30</t>
    </r>
  </si>
  <si>
    <r>
      <rPr>
        <sz val="14"/>
        <rFont val="新細明體"/>
        <family val="1"/>
        <charset val="136"/>
      </rPr>
      <t>新聞透視</t>
    </r>
    <r>
      <rPr>
        <sz val="14"/>
        <rFont val="Times New Roman"/>
        <family val="1"/>
      </rPr>
      <t xml:space="preserve"> # 24</t>
    </r>
  </si>
  <si>
    <r>
      <rPr>
        <sz val="14"/>
        <rFont val="新細明體"/>
        <family val="1"/>
        <charset val="136"/>
      </rPr>
      <t>星期日檔案</t>
    </r>
    <r>
      <rPr>
        <sz val="14"/>
        <rFont val="Times New Roman"/>
        <family val="1"/>
      </rPr>
      <t xml:space="preserve"> # 24</t>
    </r>
  </si>
  <si>
    <r>
      <rPr>
        <sz val="14"/>
        <rFont val="細明體"/>
        <family val="1"/>
        <charset val="136"/>
      </rPr>
      <t>社畜求生</t>
    </r>
    <r>
      <rPr>
        <sz val="14"/>
        <rFont val="Times New Roman"/>
        <family val="1"/>
        <charset val="136"/>
      </rPr>
      <t>101 #3</t>
    </r>
  </si>
  <si>
    <r>
      <rPr>
        <sz val="14"/>
        <rFont val="細明體"/>
        <family val="1"/>
        <charset val="136"/>
      </rPr>
      <t>社畜求生101</t>
    </r>
    <r>
      <rPr>
        <sz val="14"/>
        <rFont val="Times New Roman"/>
        <family val="1"/>
        <charset val="136"/>
      </rPr>
      <t xml:space="preserve"> #4       #1935</t>
    </r>
  </si>
  <si>
    <t># 159</t>
    <phoneticPr fontId="0" type="noConversion"/>
  </si>
  <si>
    <r>
      <rPr>
        <sz val="14"/>
        <rFont val="新細明體"/>
        <family val="1"/>
        <charset val="136"/>
      </rPr>
      <t>愛．回家之開心速遞</t>
    </r>
    <r>
      <rPr>
        <sz val="14"/>
        <rFont val="Times New Roman"/>
        <family val="1"/>
      </rPr>
      <t xml:space="preserve">  Lo And Behold </t>
    </r>
  </si>
  <si>
    <t>800665451 (Sub: *Chi) (OP)</t>
    <phoneticPr fontId="0" type="noConversion"/>
  </si>
  <si>
    <r>
      <rPr>
        <sz val="14"/>
        <rFont val="新細明體"/>
        <family val="1"/>
        <charset val="136"/>
      </rPr>
      <t>香港系列之細間始終你好</t>
    </r>
    <r>
      <rPr>
        <sz val="14"/>
        <rFont val="Times New Roman"/>
        <family val="1"/>
      </rPr>
      <t xml:space="preserve"> #4</t>
    </r>
  </si>
  <si>
    <t># 2824</t>
    <phoneticPr fontId="0" type="noConversion"/>
  </si>
  <si>
    <t>Hong Kong: Never Too Small (5 EPI)</t>
  </si>
  <si>
    <t>800664664 (Sub: *Chi) (OP)</t>
    <phoneticPr fontId="0" type="noConversion"/>
  </si>
  <si>
    <t>中年好聲音4 # 29</t>
    <phoneticPr fontId="0" type="noConversion"/>
  </si>
  <si>
    <t>唱錢 #19</t>
    <phoneticPr fontId="0" type="noConversion"/>
  </si>
  <si>
    <t># 16</t>
    <phoneticPr fontId="0" type="noConversion"/>
  </si>
  <si>
    <t>Music Money Monster (30 EPI)</t>
    <phoneticPr fontId="0" type="noConversion"/>
  </si>
  <si>
    <t>J Music # 111</t>
    <phoneticPr fontId="0" type="noConversion"/>
  </si>
  <si>
    <t># 20</t>
    <phoneticPr fontId="0" type="noConversion"/>
  </si>
  <si>
    <r>
      <rPr>
        <sz val="14"/>
        <rFont val="新細明體"/>
        <family val="1"/>
        <charset val="136"/>
      </rPr>
      <t>一周星星</t>
    </r>
    <r>
      <rPr>
        <sz val="14"/>
        <rFont val="Times New Roman"/>
        <family val="1"/>
      </rPr>
      <t xml:space="preserve"> #27</t>
    </r>
  </si>
  <si>
    <r>
      <rPr>
        <sz val="14"/>
        <rFont val="細明體"/>
        <family val="1"/>
        <charset val="136"/>
      </rPr>
      <t xml:space="preserve">夫妻肺片 </t>
    </r>
    <r>
      <rPr>
        <sz val="14"/>
        <rFont val="Times New Roman"/>
        <family val="1"/>
      </rPr>
      <t>Lose the Battle, Win the War (10 EPI)</t>
    </r>
  </si>
  <si>
    <t>直播靈接觸 #11</t>
    <phoneticPr fontId="0" type="noConversion"/>
  </si>
  <si>
    <t>You Are Not Alone Again (33 EPI)</t>
    <phoneticPr fontId="0" type="noConversion"/>
  </si>
  <si>
    <t>2310</t>
    <phoneticPr fontId="0" type="noConversion"/>
  </si>
  <si>
    <r>
      <rPr>
        <sz val="14"/>
        <rFont val="細明體"/>
        <family val="3"/>
        <charset val="136"/>
      </rPr>
      <t>娛樂頭條</t>
    </r>
    <r>
      <rPr>
        <sz val="14"/>
        <rFont val="Times New Roman"/>
        <family val="1"/>
      </rPr>
      <t xml:space="preserve">  EXTRA 2026</t>
    </r>
  </si>
  <si>
    <r>
      <rPr>
        <sz val="14"/>
        <rFont val="細明體"/>
        <family val="3"/>
        <charset val="136"/>
      </rPr>
      <t>美食新聞周報</t>
    </r>
    <r>
      <rPr>
        <sz val="14"/>
        <rFont val="Times New Roman"/>
        <family val="1"/>
      </rPr>
      <t xml:space="preserve"> # 73</t>
    </r>
  </si>
  <si>
    <t># 4034</t>
    <phoneticPr fontId="0" type="noConversion"/>
  </si>
  <si>
    <r>
      <t>A.I.</t>
    </r>
    <r>
      <rPr>
        <sz val="14"/>
        <rFont val="細明體"/>
        <family val="3"/>
        <charset val="136"/>
      </rPr>
      <t>靈接觸</t>
    </r>
    <r>
      <rPr>
        <sz val="14"/>
        <rFont val="Times New Roman"/>
        <family val="1"/>
      </rPr>
      <t xml:space="preserve"> # 11</t>
    </r>
  </si>
  <si>
    <t>You Are Not Alone in A.I. (11 EPI)</t>
    <phoneticPr fontId="0" type="noConversion"/>
  </si>
  <si>
    <r>
      <rPr>
        <b/>
        <sz val="14"/>
        <rFont val="新細明體"/>
        <family val="1"/>
        <charset val="136"/>
      </rPr>
      <t>晚間新聞</t>
    </r>
    <r>
      <rPr>
        <b/>
        <sz val="14"/>
        <rFont val="Times New Roman"/>
        <family val="1"/>
      </rPr>
      <t xml:space="preserve">   News Roundup</t>
    </r>
  </si>
  <si>
    <r>
      <rPr>
        <sz val="14"/>
        <rFont val="新細明體"/>
        <family val="1"/>
        <charset val="136"/>
      </rPr>
      <t>財經透視</t>
    </r>
    <r>
      <rPr>
        <sz val="14"/>
        <rFont val="Times New Roman"/>
        <family val="1"/>
      </rPr>
      <t xml:space="preserve"> # 24</t>
    </r>
  </si>
  <si>
    <t>0255</t>
    <phoneticPr fontId="0" type="noConversion"/>
  </si>
  <si>
    <t>J Music # 111      0335</t>
    <phoneticPr fontId="0" type="noConversion"/>
  </si>
  <si>
    <r>
      <rPr>
        <sz val="14"/>
        <rFont val="新細明體"/>
        <family val="1"/>
        <charset val="136"/>
      </rPr>
      <t>快樂長門人</t>
    </r>
    <r>
      <rPr>
        <sz val="14"/>
        <rFont val="Times New Roman"/>
        <family val="1"/>
      </rPr>
      <t>Happy Old Buddies</t>
    </r>
  </si>
  <si>
    <t># 50</t>
    <phoneticPr fontId="0" type="noConversion"/>
  </si>
  <si>
    <r>
      <rPr>
        <b/>
        <sz val="14"/>
        <rFont val="Times New Roman"/>
        <family val="1"/>
      </rPr>
      <t>*</t>
    </r>
    <r>
      <rPr>
        <b/>
        <sz val="14"/>
        <rFont val="微軟正黑體"/>
        <family val="1"/>
        <charset val="136"/>
      </rPr>
      <t>流行都市</t>
    </r>
    <r>
      <rPr>
        <b/>
        <sz val="14"/>
        <rFont val="Times New Roman"/>
        <family val="1"/>
      </rPr>
      <t xml:space="preserve"> TVBI #113-117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</si>
</sst>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_-&quot;$&quot;* #,##0.00_-;\-&quot;$&quot;* #,##0.00_-;_-&quot;$&quot;* &quot;-&quot;??_-;_-@_-"/>
    <numFmt numFmtId="166" formatCode="#,##0.00;\(#,##0.00\)"/>
    <numFmt numFmtId="167" formatCode="d/m;@"/>
    <numFmt numFmtId="168" formatCode="yyyy/mm/dd;@"/>
  </numFmts>
  <fonts count="66"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宋体"/>
      <family val="3"/>
      <charset val="136"/>
    </font>
    <font>
      <sz val="11"/>
      <color indexed="9"/>
      <name val="宋体"/>
      <charset val="136"/>
    </font>
    <font>
      <sz val="11"/>
      <color indexed="20"/>
      <name val="宋体"/>
      <charset val="136"/>
    </font>
    <font>
      <b/>
      <sz val="11"/>
      <color indexed="52"/>
      <name val="宋体"/>
      <charset val="136"/>
    </font>
    <font>
      <b/>
      <sz val="11"/>
      <color indexed="9"/>
      <name val="宋体"/>
      <charset val="136"/>
    </font>
    <font>
      <i/>
      <sz val="11"/>
      <color indexed="23"/>
      <name val="宋体"/>
      <charset val="136"/>
    </font>
    <font>
      <sz val="11"/>
      <color indexed="17"/>
      <name val="宋体"/>
      <charset val="136"/>
    </font>
    <font>
      <b/>
      <sz val="15"/>
      <color indexed="56"/>
      <name val="宋体"/>
      <charset val="136"/>
    </font>
    <font>
      <b/>
      <sz val="13"/>
      <color indexed="56"/>
      <name val="宋体"/>
      <charset val="136"/>
    </font>
    <font>
      <b/>
      <sz val="11"/>
      <color indexed="56"/>
      <name val="宋体"/>
      <charset val="136"/>
    </font>
    <font>
      <sz val="11"/>
      <color indexed="62"/>
      <name val="宋体"/>
      <charset val="136"/>
    </font>
    <font>
      <sz val="11"/>
      <color indexed="52"/>
      <name val="宋体"/>
      <charset val="136"/>
    </font>
    <font>
      <sz val="11"/>
      <color indexed="60"/>
      <name val="宋体"/>
      <charset val="136"/>
    </font>
    <font>
      <b/>
      <sz val="11"/>
      <color indexed="63"/>
      <name val="宋体"/>
      <charset val="136"/>
    </font>
    <font>
      <b/>
      <sz val="18"/>
      <color indexed="56"/>
      <name val="宋体"/>
      <charset val="136"/>
    </font>
    <font>
      <b/>
      <sz val="11"/>
      <color indexed="8"/>
      <name val="宋体"/>
      <charset val="136"/>
    </font>
    <font>
      <sz val="11"/>
      <color indexed="10"/>
      <name val="宋体"/>
      <charset val="136"/>
    </font>
    <font>
      <sz val="12"/>
      <name val="新細明體"/>
      <family val="1"/>
      <charset val="136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1"/>
    </font>
    <font>
      <b/>
      <sz val="11"/>
      <color indexed="8"/>
      <name val="Calibri"/>
      <family val="2"/>
    </font>
    <font>
      <sz val="10"/>
      <name val="MS Sans Serif"/>
      <family val="2"/>
    </font>
    <font>
      <sz val="24"/>
      <name val="細明體"/>
      <family val="3"/>
      <charset val="136"/>
    </font>
    <font>
      <sz val="10"/>
      <name val="Geneva"/>
      <family val="2"/>
    </font>
    <font>
      <sz val="12"/>
      <color theme="1"/>
      <name val="Calibri"/>
      <family val="1"/>
      <charset val="136"/>
      <scheme val="minor"/>
    </font>
    <font>
      <b/>
      <u/>
      <sz val="28"/>
      <name val="Times New Roman"/>
      <family val="1"/>
    </font>
    <font>
      <sz val="2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細明體"/>
      <family val="3"/>
      <charset val="136"/>
    </font>
    <font>
      <sz val="9"/>
      <name val="新細明體"/>
      <family val="1"/>
      <charset val="136"/>
    </font>
    <font>
      <b/>
      <sz val="14"/>
      <name val="Times New Roman"/>
      <family val="1"/>
    </font>
    <font>
      <sz val="14"/>
      <name val="Times New Roman"/>
      <family val="1"/>
    </font>
    <font>
      <sz val="13"/>
      <name val="Times New Roman"/>
      <family val="1"/>
    </font>
    <font>
      <sz val="14"/>
      <name val="新細明體"/>
      <family val="1"/>
      <charset val="136"/>
    </font>
    <font>
      <b/>
      <sz val="14"/>
      <name val="新細明體"/>
      <family val="1"/>
      <charset val="136"/>
    </font>
    <font>
      <b/>
      <u/>
      <sz val="28"/>
      <name val="新細明體"/>
      <family val="1"/>
      <charset val="136"/>
    </font>
    <font>
      <sz val="14"/>
      <name val="Times New Roman"/>
      <family val="1"/>
      <charset val="136"/>
    </font>
    <font>
      <sz val="14"/>
      <name val="Times New Roman"/>
      <family val="3"/>
      <charset val="136"/>
    </font>
    <font>
      <sz val="14"/>
      <name val="細明體"/>
      <family val="3"/>
      <charset val="136"/>
    </font>
    <font>
      <b/>
      <sz val="14"/>
      <name val="細明體"/>
      <family val="3"/>
      <charset val="136"/>
    </font>
    <font>
      <sz val="14"/>
      <name val="微軟正黑體"/>
      <family val="1"/>
      <charset val="136"/>
    </font>
    <font>
      <b/>
      <sz val="14"/>
      <name val="Times New Roman"/>
      <family val="1"/>
      <charset val="136"/>
    </font>
    <font>
      <b/>
      <sz val="14"/>
      <name val="微軟正黑體"/>
      <family val="1"/>
      <charset val="136"/>
    </font>
    <font>
      <sz val="14"/>
      <name val="細明體"/>
      <family val="1"/>
      <charset val="136"/>
    </font>
    <font>
      <sz val="12"/>
      <name val="微軟正黑體"/>
      <family val="1"/>
      <charset val="136"/>
    </font>
    <font>
      <sz val="13"/>
      <name val="細明體"/>
      <family val="3"/>
      <charset val="136"/>
    </font>
    <font>
      <b/>
      <sz val="13"/>
      <name val="Times New Roman"/>
      <family val="1"/>
    </font>
    <font>
      <sz val="14"/>
      <name val="Times New Roman"/>
      <family val="2"/>
      <charset val="136"/>
    </font>
    <font>
      <sz val="14"/>
      <name val="Noto Sans TC"/>
      <family val="2"/>
      <charset val="136"/>
    </font>
    <font>
      <sz val="12"/>
      <name val="Times New Roman"/>
      <family val="3"/>
      <charset val="136"/>
    </font>
  </fonts>
  <fills count="2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4"/>
      </patternFill>
    </fill>
  </fills>
  <borders count="9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hair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hair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dashed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89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3" fillId="24" borderId="1" applyNumberFormat="0" applyAlignment="0" applyProtection="0"/>
    <xf numFmtId="0" fontId="23" fillId="24" borderId="1" applyNumberFormat="0" applyAlignment="0" applyProtection="0"/>
    <xf numFmtId="0" fontId="23" fillId="24" borderId="1" applyNumberFormat="0" applyAlignment="0" applyProtection="0"/>
    <xf numFmtId="0" fontId="23" fillId="24" borderId="1" applyNumberFormat="0" applyAlignment="0" applyProtection="0"/>
    <xf numFmtId="0" fontId="23" fillId="24" borderId="1" applyNumberFormat="0" applyAlignment="0" applyProtection="0"/>
    <xf numFmtId="0" fontId="23" fillId="24" borderId="1" applyNumberFormat="0" applyAlignment="0" applyProtection="0"/>
    <xf numFmtId="0" fontId="6" fillId="25" borderId="1" applyNumberFormat="0" applyAlignment="0" applyProtection="0">
      <alignment vertical="center"/>
    </xf>
    <xf numFmtId="0" fontId="6" fillId="25" borderId="1" applyNumberFormat="0" applyAlignment="0" applyProtection="0">
      <alignment vertical="center"/>
    </xf>
    <xf numFmtId="0" fontId="24" fillId="26" borderId="2" applyNumberFormat="0" applyAlignment="0" applyProtection="0"/>
    <xf numFmtId="0" fontId="24" fillId="26" borderId="2" applyNumberFormat="0" applyAlignment="0" applyProtection="0"/>
    <xf numFmtId="0" fontId="24" fillId="26" borderId="2" applyNumberFormat="0" applyAlignment="0" applyProtection="0"/>
    <xf numFmtId="0" fontId="24" fillId="26" borderId="2" applyNumberFormat="0" applyAlignment="0" applyProtection="0"/>
    <xf numFmtId="0" fontId="24" fillId="26" borderId="2" applyNumberFormat="0" applyAlignment="0" applyProtection="0"/>
    <xf numFmtId="0" fontId="24" fillId="26" borderId="2" applyNumberFormat="0" applyAlignment="0" applyProtection="0"/>
    <xf numFmtId="0" fontId="7" fillId="26" borderId="2" applyNumberFormat="0" applyAlignment="0" applyProtection="0">
      <alignment vertical="center"/>
    </xf>
    <xf numFmtId="0" fontId="7" fillId="26" borderId="2" applyNumberFormat="0" applyAlignment="0" applyProtection="0">
      <alignment vertical="center"/>
    </xf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7" fillId="0" borderId="3" applyNumberFormat="0" applyFill="0" applyAlignment="0" applyProtection="0"/>
    <xf numFmtId="0" fontId="27" fillId="0" borderId="3" applyNumberFormat="0" applyFill="0" applyAlignment="0" applyProtection="0"/>
    <xf numFmtId="0" fontId="27" fillId="0" borderId="3" applyNumberFormat="0" applyFill="0" applyAlignment="0" applyProtection="0"/>
    <xf numFmtId="0" fontId="27" fillId="0" borderId="3" applyNumberFormat="0" applyFill="0" applyAlignment="0" applyProtection="0"/>
    <xf numFmtId="0" fontId="27" fillId="0" borderId="3" applyNumberFormat="0" applyFill="0" applyAlignment="0" applyProtection="0"/>
    <xf numFmtId="0" fontId="27" fillId="0" borderId="3" applyNumberFormat="0" applyFill="0" applyAlignment="0" applyProtection="0"/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8" fillId="0" borderId="5" applyNumberFormat="0" applyFill="0" applyAlignment="0" applyProtection="0"/>
    <xf numFmtId="0" fontId="28" fillId="0" borderId="5" applyNumberFormat="0" applyFill="0" applyAlignment="0" applyProtection="0"/>
    <xf numFmtId="0" fontId="28" fillId="0" borderId="5" applyNumberFormat="0" applyFill="0" applyAlignment="0" applyProtection="0"/>
    <xf numFmtId="0" fontId="28" fillId="0" borderId="5" applyNumberFormat="0" applyFill="0" applyAlignment="0" applyProtection="0"/>
    <xf numFmtId="0" fontId="28" fillId="0" borderId="5" applyNumberFormat="0" applyFill="0" applyAlignment="0" applyProtection="0"/>
    <xf numFmtId="0" fontId="28" fillId="0" borderId="5" applyNumberFormat="0" applyFill="0" applyAlignment="0" applyProtection="0"/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top"/>
      <protection locked="0"/>
    </xf>
    <xf numFmtId="0" fontId="30" fillId="11" borderId="1" applyNumberFormat="0" applyAlignment="0" applyProtection="0"/>
    <xf numFmtId="0" fontId="30" fillId="11" borderId="1" applyNumberFormat="0" applyAlignment="0" applyProtection="0"/>
    <xf numFmtId="0" fontId="30" fillId="11" borderId="1" applyNumberFormat="0" applyAlignment="0" applyProtection="0"/>
    <xf numFmtId="0" fontId="30" fillId="11" borderId="1" applyNumberFormat="0" applyAlignment="0" applyProtection="0"/>
    <xf numFmtId="0" fontId="30" fillId="11" borderId="1" applyNumberFormat="0" applyAlignment="0" applyProtection="0"/>
    <xf numFmtId="0" fontId="30" fillId="11" borderId="1" applyNumberFormat="0" applyAlignment="0" applyProtection="0"/>
    <xf numFmtId="0" fontId="13" fillId="8" borderId="1" applyNumberFormat="0" applyAlignment="0" applyProtection="0">
      <alignment vertical="center"/>
    </xf>
    <xf numFmtId="0" fontId="13" fillId="8" borderId="1" applyNumberFormat="0" applyAlignment="0" applyProtection="0">
      <alignment vertical="center"/>
    </xf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" fillId="0" borderId="0"/>
    <xf numFmtId="0" fontId="2" fillId="0" borderId="0"/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/>
    <xf numFmtId="0" fontId="2" fillId="6" borderId="11" applyNumberFormat="0" applyFont="0" applyAlignment="0" applyProtection="0"/>
    <xf numFmtId="0" fontId="2" fillId="6" borderId="11" applyNumberFormat="0" applyFont="0" applyAlignment="0" applyProtection="0"/>
    <xf numFmtId="0" fontId="2" fillId="6" borderId="11" applyNumberFormat="0" applyFont="0" applyAlignment="0" applyProtection="0"/>
    <xf numFmtId="0" fontId="2" fillId="6" borderId="11" applyNumberFormat="0" applyFont="0" applyAlignment="0" applyProtection="0"/>
    <xf numFmtId="0" fontId="2" fillId="6" borderId="11" applyNumberFormat="0" applyFont="0" applyAlignment="0" applyProtection="0"/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33" fillId="24" borderId="12" applyNumberFormat="0" applyAlignment="0" applyProtection="0"/>
    <xf numFmtId="0" fontId="33" fillId="24" borderId="12" applyNumberFormat="0" applyAlignment="0" applyProtection="0"/>
    <xf numFmtId="0" fontId="33" fillId="24" borderId="12" applyNumberFormat="0" applyAlignment="0" applyProtection="0"/>
    <xf numFmtId="0" fontId="33" fillId="24" borderId="12" applyNumberFormat="0" applyAlignment="0" applyProtection="0"/>
    <xf numFmtId="0" fontId="33" fillId="24" borderId="12" applyNumberFormat="0" applyAlignment="0" applyProtection="0"/>
    <xf numFmtId="0" fontId="33" fillId="24" borderId="12" applyNumberFormat="0" applyAlignment="0" applyProtection="0"/>
    <xf numFmtId="0" fontId="16" fillId="25" borderId="12" applyNumberFormat="0" applyAlignment="0" applyProtection="0">
      <alignment vertical="center"/>
    </xf>
    <xf numFmtId="0" fontId="16" fillId="25" borderId="12" applyNumberFormat="0" applyAlignment="0" applyProtection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37" fontId="2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18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38" fillId="0" borderId="0"/>
    <xf numFmtId="9" fontId="2" fillId="0" borderId="0" applyFont="0" applyFill="0" applyBorder="0" applyAlignment="0" applyProtection="0"/>
    <xf numFmtId="0" fontId="2" fillId="0" borderId="0"/>
    <xf numFmtId="0" fontId="36" fillId="0" borderId="0"/>
    <xf numFmtId="0" fontId="20" fillId="0" borderId="0"/>
    <xf numFmtId="0" fontId="44" fillId="0" borderId="0"/>
  </cellStyleXfs>
  <cellXfs count="373">
    <xf numFmtId="0" fontId="0" fillId="0" borderId="0" xfId="0"/>
    <xf numFmtId="9" fontId="47" fillId="0" borderId="0" xfId="384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47" fillId="0" borderId="0" xfId="0" applyFont="1" applyAlignment="1">
      <alignment horizontal="center" vertical="center" wrapText="1"/>
    </xf>
    <xf numFmtId="49" fontId="46" fillId="0" borderId="48" xfId="0" applyNumberFormat="1" applyFont="1" applyBorder="1" applyAlignment="1">
      <alignment horizontal="right" vertical="center"/>
    </xf>
    <xf numFmtId="49" fontId="46" fillId="0" borderId="15" xfId="0" applyNumberFormat="1" applyFont="1" applyBorder="1" applyAlignment="1">
      <alignment horizontal="center" vertical="center"/>
    </xf>
    <xf numFmtId="49" fontId="46" fillId="0" borderId="16" xfId="0" applyNumberFormat="1" applyFont="1" applyBorder="1" applyAlignment="1">
      <alignment horizontal="left" vertical="center"/>
    </xf>
    <xf numFmtId="49" fontId="46" fillId="0" borderId="17" xfId="0" applyNumberFormat="1" applyFont="1" applyBorder="1" applyAlignment="1">
      <alignment horizontal="right" vertical="center"/>
    </xf>
    <xf numFmtId="167" fontId="46" fillId="0" borderId="18" xfId="0" applyNumberFormat="1" applyFont="1" applyBorder="1" applyAlignment="1">
      <alignment horizontal="center" vertical="center"/>
    </xf>
    <xf numFmtId="167" fontId="46" fillId="0" borderId="19" xfId="0" applyNumberFormat="1" applyFont="1" applyBorder="1" applyAlignment="1">
      <alignment horizontal="center" vertical="center"/>
    </xf>
    <xf numFmtId="49" fontId="46" fillId="0" borderId="20" xfId="0" applyNumberFormat="1" applyFont="1" applyBorder="1" applyAlignment="1">
      <alignment horizontal="left" vertical="center"/>
    </xf>
    <xf numFmtId="49" fontId="46" fillId="0" borderId="21" xfId="0" applyNumberFormat="1" applyFont="1" applyBorder="1" applyAlignment="1">
      <alignment horizontal="right" vertical="center"/>
    </xf>
    <xf numFmtId="0" fontId="47" fillId="0" borderId="64" xfId="0" applyFont="1" applyBorder="1" applyAlignment="1">
      <alignment vertical="center"/>
    </xf>
    <xf numFmtId="0" fontId="47" fillId="0" borderId="63" xfId="0" applyFont="1" applyBorder="1" applyAlignment="1">
      <alignment vertical="center"/>
    </xf>
    <xf numFmtId="0" fontId="47" fillId="0" borderId="62" xfId="0" applyFont="1" applyBorder="1" applyAlignment="1">
      <alignment vertical="center"/>
    </xf>
    <xf numFmtId="49" fontId="46" fillId="0" borderId="27" xfId="0" applyNumberFormat="1" applyFont="1" applyBorder="1" applyAlignment="1">
      <alignment horizontal="left" vertical="center"/>
    </xf>
    <xf numFmtId="0" fontId="43" fillId="0" borderId="0" xfId="0" applyFont="1" applyAlignment="1">
      <alignment vertical="center"/>
    </xf>
    <xf numFmtId="0" fontId="47" fillId="0" borderId="22" xfId="0" applyFont="1" applyBorder="1" applyAlignment="1">
      <alignment horizontal="right" vertical="center"/>
    </xf>
    <xf numFmtId="0" fontId="47" fillId="0" borderId="31" xfId="0" applyFont="1" applyBorder="1" applyAlignment="1">
      <alignment horizontal="left" vertical="center"/>
    </xf>
    <xf numFmtId="0" fontId="47" fillId="0" borderId="40" xfId="0" applyFont="1" applyBorder="1" applyAlignment="1">
      <alignment horizontal="left" vertical="center"/>
    </xf>
    <xf numFmtId="0" fontId="54" fillId="0" borderId="42" xfId="0" applyFont="1" applyBorder="1" applyAlignment="1">
      <alignment vertical="center"/>
    </xf>
    <xf numFmtId="0" fontId="47" fillId="0" borderId="40" xfId="0" applyFont="1" applyBorder="1" applyAlignment="1">
      <alignment vertical="center"/>
    </xf>
    <xf numFmtId="0" fontId="47" fillId="0" borderId="53" xfId="0" applyFont="1" applyBorder="1" applyAlignment="1">
      <alignment horizontal="left" vertical="center"/>
    </xf>
    <xf numFmtId="0" fontId="47" fillId="0" borderId="66" xfId="0" applyFont="1" applyBorder="1" applyAlignment="1">
      <alignment horizontal="left" vertical="center"/>
    </xf>
    <xf numFmtId="0" fontId="47" fillId="0" borderId="24" xfId="0" applyFont="1" applyBorder="1" applyAlignment="1">
      <alignment horizontal="right" vertical="center"/>
    </xf>
    <xf numFmtId="0" fontId="47" fillId="0" borderId="51" xfId="0" applyFont="1" applyBorder="1" applyAlignment="1">
      <alignment horizontal="center" vertical="center"/>
    </xf>
    <xf numFmtId="0" fontId="47" fillId="0" borderId="36" xfId="0" applyFont="1" applyBorder="1" applyAlignment="1">
      <alignment horizontal="center" vertical="center"/>
    </xf>
    <xf numFmtId="0" fontId="47" fillId="0" borderId="43" xfId="0" applyFont="1" applyBorder="1" applyAlignment="1">
      <alignment horizontal="center" vertical="center"/>
    </xf>
    <xf numFmtId="0" fontId="47" fillId="0" borderId="52" xfId="0" applyFont="1" applyBorder="1" applyAlignment="1">
      <alignment horizontal="center" vertical="center"/>
    </xf>
    <xf numFmtId="0" fontId="47" fillId="0" borderId="67" xfId="0" applyFont="1" applyBorder="1" applyAlignment="1">
      <alignment horizontal="left" vertical="center"/>
    </xf>
    <xf numFmtId="0" fontId="47" fillId="0" borderId="26" xfId="0" applyFont="1" applyBorder="1" applyAlignment="1">
      <alignment horizontal="right" vertical="center"/>
    </xf>
    <xf numFmtId="0" fontId="52" fillId="0" borderId="37" xfId="0" applyFont="1" applyBorder="1" applyAlignment="1">
      <alignment horizontal="center" vertical="center"/>
    </xf>
    <xf numFmtId="0" fontId="47" fillId="0" borderId="37" xfId="0" applyFont="1" applyBorder="1" applyAlignment="1">
      <alignment horizontal="center" vertical="center"/>
    </xf>
    <xf numFmtId="0" fontId="47" fillId="0" borderId="37" xfId="0" applyFont="1" applyBorder="1" applyAlignment="1">
      <alignment vertical="center"/>
    </xf>
    <xf numFmtId="0" fontId="47" fillId="0" borderId="56" xfId="0" applyFont="1" applyBorder="1" applyAlignment="1">
      <alignment vertical="center"/>
    </xf>
    <xf numFmtId="0" fontId="47" fillId="0" borderId="68" xfId="0" applyFont="1" applyBorder="1" applyAlignment="1">
      <alignment horizontal="left" vertical="center"/>
    </xf>
    <xf numFmtId="0" fontId="47" fillId="0" borderId="76" xfId="0" applyFont="1" applyBorder="1" applyAlignment="1">
      <alignment horizontal="center" vertical="center"/>
    </xf>
    <xf numFmtId="0" fontId="47" fillId="0" borderId="30" xfId="0" applyFont="1" applyBorder="1" applyAlignment="1">
      <alignment horizontal="center" vertical="center"/>
    </xf>
    <xf numFmtId="49" fontId="46" fillId="0" borderId="69" xfId="0" applyNumberFormat="1" applyFont="1" applyBorder="1" applyAlignment="1">
      <alignment horizontal="left" vertical="center"/>
    </xf>
    <xf numFmtId="0" fontId="47" fillId="0" borderId="21" xfId="0" applyFont="1" applyBorder="1" applyAlignment="1">
      <alignment horizontal="right" vertical="center"/>
    </xf>
    <xf numFmtId="0" fontId="47" fillId="0" borderId="26" xfId="0" applyFont="1" applyBorder="1" applyAlignment="1">
      <alignment horizontal="right" vertical="center" wrapText="1"/>
    </xf>
    <xf numFmtId="49" fontId="46" fillId="0" borderId="21" xfId="0" applyNumberFormat="1" applyFont="1" applyBorder="1" applyAlignment="1">
      <alignment horizontal="right" vertical="center" wrapText="1"/>
    </xf>
    <xf numFmtId="49" fontId="47" fillId="0" borderId="22" xfId="0" applyNumberFormat="1" applyFont="1" applyBorder="1" applyAlignment="1">
      <alignment horizontal="right" vertical="center" wrapText="1"/>
    </xf>
    <xf numFmtId="0" fontId="47" fillId="0" borderId="34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7" fillId="0" borderId="89" xfId="0" applyFont="1" applyBorder="1" applyAlignment="1">
      <alignment horizontal="left" vertical="center"/>
    </xf>
    <xf numFmtId="49" fontId="47" fillId="0" borderId="60" xfId="0" applyNumberFormat="1" applyFont="1" applyBorder="1" applyAlignment="1">
      <alignment horizontal="left" vertical="center"/>
    </xf>
    <xf numFmtId="49" fontId="47" fillId="0" borderId="24" xfId="0" applyNumberFormat="1" applyFont="1" applyBorder="1" applyAlignment="1">
      <alignment horizontal="right" vertical="center" wrapText="1"/>
    </xf>
    <xf numFmtId="0" fontId="54" fillId="0" borderId="31" xfId="0" applyFont="1" applyBorder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4" fillId="0" borderId="40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49" fontId="47" fillId="0" borderId="75" xfId="0" applyNumberFormat="1" applyFont="1" applyBorder="1" applyAlignment="1">
      <alignment horizontal="left" vertical="center"/>
    </xf>
    <xf numFmtId="49" fontId="47" fillId="0" borderId="26" xfId="0" applyNumberFormat="1" applyFont="1" applyBorder="1" applyAlignment="1">
      <alignment horizontal="right" vertical="center" wrapText="1"/>
    </xf>
    <xf numFmtId="0" fontId="47" fillId="0" borderId="31" xfId="0" applyFont="1" applyBorder="1" applyAlignment="1">
      <alignment horizontal="center" vertical="center"/>
    </xf>
    <xf numFmtId="0" fontId="47" fillId="0" borderId="40" xfId="0" applyFont="1" applyBorder="1" applyAlignment="1">
      <alignment horizontal="center" vertical="center"/>
    </xf>
    <xf numFmtId="49" fontId="47" fillId="0" borderId="77" xfId="0" applyNumberFormat="1" applyFont="1" applyBorder="1" applyAlignment="1">
      <alignment horizontal="left" vertical="center"/>
    </xf>
    <xf numFmtId="0" fontId="47" fillId="0" borderId="51" xfId="0" applyFont="1" applyBorder="1" applyAlignment="1">
      <alignment horizontal="left" vertical="center"/>
    </xf>
    <xf numFmtId="0" fontId="47" fillId="0" borderId="35" xfId="0" applyFont="1" applyBorder="1" applyAlignment="1">
      <alignment horizontal="left" vertical="center"/>
    </xf>
    <xf numFmtId="0" fontId="47" fillId="0" borderId="36" xfId="0" applyFont="1" applyBorder="1" applyAlignment="1">
      <alignment horizontal="left" vertical="center"/>
    </xf>
    <xf numFmtId="49" fontId="46" fillId="0" borderId="18" xfId="0" applyNumberFormat="1" applyFont="1" applyBorder="1" applyAlignment="1">
      <alignment horizontal="left" vertical="center"/>
    </xf>
    <xf numFmtId="0" fontId="47" fillId="0" borderId="42" xfId="0" applyFont="1" applyBorder="1" applyAlignment="1">
      <alignment horizontal="left" vertical="center"/>
    </xf>
    <xf numFmtId="0" fontId="47" fillId="0" borderId="41" xfId="0" applyFont="1" applyBorder="1" applyAlignment="1">
      <alignment vertical="center"/>
    </xf>
    <xf numFmtId="0" fontId="54" fillId="0" borderId="39" xfId="0" applyFont="1" applyBorder="1" applyAlignment="1">
      <alignment horizontal="center" vertical="center"/>
    </xf>
    <xf numFmtId="49" fontId="46" fillId="0" borderId="61" xfId="0" applyNumberFormat="1" applyFont="1" applyBorder="1" applyAlignment="1">
      <alignment horizontal="left" vertical="center"/>
    </xf>
    <xf numFmtId="49" fontId="47" fillId="0" borderId="21" xfId="0" applyNumberFormat="1" applyFont="1" applyBorder="1" applyAlignment="1">
      <alignment horizontal="right" vertical="center" wrapText="1"/>
    </xf>
    <xf numFmtId="0" fontId="47" fillId="0" borderId="35" xfId="0" applyFont="1" applyBorder="1" applyAlignment="1">
      <alignment horizontal="center" vertical="center"/>
    </xf>
    <xf numFmtId="0" fontId="47" fillId="0" borderId="44" xfId="0" applyFont="1" applyBorder="1" applyAlignment="1">
      <alignment horizontal="center" vertical="center"/>
    </xf>
    <xf numFmtId="49" fontId="47" fillId="0" borderId="21" xfId="0" applyNumberFormat="1" applyFont="1" applyBorder="1" applyAlignment="1">
      <alignment horizontal="right" vertical="center"/>
    </xf>
    <xf numFmtId="49" fontId="47" fillId="0" borderId="61" xfId="0" applyNumberFormat="1" applyFont="1" applyBorder="1" applyAlignment="1">
      <alignment horizontal="left" vertical="center"/>
    </xf>
    <xf numFmtId="0" fontId="47" fillId="0" borderId="60" xfId="0" applyFont="1" applyBorder="1" applyAlignment="1">
      <alignment horizontal="right" vertical="center"/>
    </xf>
    <xf numFmtId="0" fontId="47" fillId="0" borderId="58" xfId="0" quotePrefix="1" applyFont="1" applyBorder="1" applyAlignment="1">
      <alignment horizontal="left" vertical="center"/>
    </xf>
    <xf numFmtId="0" fontId="47" fillId="0" borderId="56" xfId="0" applyFont="1" applyBorder="1" applyAlignment="1">
      <alignment horizontal="left" vertical="center"/>
    </xf>
    <xf numFmtId="0" fontId="47" fillId="0" borderId="60" xfId="0" applyFont="1" applyBorder="1" applyAlignment="1">
      <alignment horizontal="left" vertical="center"/>
    </xf>
    <xf numFmtId="49" fontId="47" fillId="0" borderId="78" xfId="0" applyNumberFormat="1" applyFont="1" applyBorder="1" applyAlignment="1">
      <alignment horizontal="right" vertical="center"/>
    </xf>
    <xf numFmtId="0" fontId="47" fillId="0" borderId="50" xfId="0" applyFont="1" applyBorder="1" applyAlignment="1">
      <alignment horizontal="center" vertical="center"/>
    </xf>
    <xf numFmtId="0" fontId="47" fillId="0" borderId="39" xfId="0" applyFont="1" applyBorder="1" applyAlignment="1">
      <alignment horizontal="center" vertical="center"/>
    </xf>
    <xf numFmtId="0" fontId="47" fillId="0" borderId="33" xfId="0" quotePrefix="1" applyFont="1" applyBorder="1" applyAlignment="1">
      <alignment vertical="center"/>
    </xf>
    <xf numFmtId="49" fontId="47" fillId="0" borderId="61" xfId="0" applyNumberFormat="1" applyFont="1" applyBorder="1" applyAlignment="1">
      <alignment horizontal="right" vertical="center"/>
    </xf>
    <xf numFmtId="0" fontId="47" fillId="0" borderId="43" xfId="0" applyFont="1" applyBorder="1" applyAlignment="1">
      <alignment horizontal="left" vertical="center"/>
    </xf>
    <xf numFmtId="0" fontId="62" fillId="0" borderId="35" xfId="0" applyFont="1" applyBorder="1" applyAlignment="1">
      <alignment vertical="center"/>
    </xf>
    <xf numFmtId="0" fontId="48" fillId="0" borderId="35" xfId="0" applyFont="1" applyBorder="1" applyAlignment="1">
      <alignment horizontal="center" vertical="center"/>
    </xf>
    <xf numFmtId="0" fontId="47" fillId="0" borderId="38" xfId="0" applyFont="1" applyBorder="1" applyAlignment="1">
      <alignment horizontal="left" vertical="center"/>
    </xf>
    <xf numFmtId="0" fontId="47" fillId="0" borderId="39" xfId="0" applyFont="1" applyBorder="1" applyAlignment="1">
      <alignment horizontal="left" vertical="center"/>
    </xf>
    <xf numFmtId="0" fontId="47" fillId="0" borderId="41" xfId="0" applyFont="1" applyBorder="1" applyAlignment="1">
      <alignment horizontal="center" vertical="center"/>
    </xf>
    <xf numFmtId="0" fontId="54" fillId="0" borderId="40" xfId="0" applyFont="1" applyBorder="1" applyAlignment="1">
      <alignment horizontal="center" vertical="center"/>
    </xf>
    <xf numFmtId="0" fontId="47" fillId="0" borderId="33" xfId="0" applyFont="1" applyBorder="1" applyAlignment="1">
      <alignment horizontal="center" vertical="center"/>
    </xf>
    <xf numFmtId="49" fontId="46" fillId="0" borderId="18" xfId="0" applyNumberFormat="1" applyFont="1" applyBorder="1" applyAlignment="1">
      <alignment horizontal="right" vertical="center"/>
    </xf>
    <xf numFmtId="49" fontId="47" fillId="0" borderId="31" xfId="0" applyNumberFormat="1" applyFont="1" applyBorder="1" applyAlignment="1">
      <alignment horizontal="right" vertical="center"/>
    </xf>
    <xf numFmtId="0" fontId="47" fillId="0" borderId="38" xfId="0" applyFont="1" applyBorder="1" applyAlignment="1">
      <alignment horizontal="center" vertical="center"/>
    </xf>
    <xf numFmtId="0" fontId="47" fillId="0" borderId="39" xfId="0" applyFont="1" applyBorder="1" applyAlignment="1">
      <alignment horizontal="center" vertical="center" wrapText="1"/>
    </xf>
    <xf numFmtId="49" fontId="47" fillId="0" borderId="84" xfId="0" applyNumberFormat="1" applyFont="1" applyBorder="1" applyAlignment="1">
      <alignment horizontal="right" vertical="center"/>
    </xf>
    <xf numFmtId="0" fontId="52" fillId="0" borderId="0" xfId="0" applyFont="1" applyAlignment="1">
      <alignment horizontal="left" vertical="center"/>
    </xf>
    <xf numFmtId="0" fontId="63" fillId="0" borderId="0" xfId="0" applyFont="1" applyAlignment="1">
      <alignment horizontal="left" vertical="center"/>
    </xf>
    <xf numFmtId="0" fontId="52" fillId="0" borderId="39" xfId="0" applyFont="1" applyBorder="1" applyAlignment="1">
      <alignment horizontal="center" vertical="center"/>
    </xf>
    <xf numFmtId="49" fontId="61" fillId="0" borderId="33" xfId="0" applyNumberFormat="1" applyFont="1" applyBorder="1" applyAlignment="1">
      <alignment horizontal="center" vertical="center" shrinkToFit="1"/>
    </xf>
    <xf numFmtId="49" fontId="46" fillId="0" borderId="29" xfId="0" applyNumberFormat="1" applyFont="1" applyBorder="1" applyAlignment="1">
      <alignment horizontal="right" vertical="center"/>
    </xf>
    <xf numFmtId="49" fontId="54" fillId="0" borderId="57" xfId="0" applyNumberFormat="1" applyFont="1" applyBorder="1" applyAlignment="1">
      <alignment horizontal="center" vertical="center" shrinkToFit="1"/>
    </xf>
    <xf numFmtId="49" fontId="47" fillId="0" borderId="60" xfId="0" applyNumberFormat="1" applyFont="1" applyBorder="1" applyAlignment="1">
      <alignment horizontal="right" vertical="center"/>
    </xf>
    <xf numFmtId="0" fontId="52" fillId="0" borderId="56" xfId="0" applyFont="1" applyBorder="1" applyAlignment="1">
      <alignment vertical="center"/>
    </xf>
    <xf numFmtId="49" fontId="47" fillId="0" borderId="68" xfId="0" applyNumberFormat="1" applyFont="1" applyBorder="1" applyAlignment="1">
      <alignment horizontal="left" vertical="center"/>
    </xf>
    <xf numFmtId="49" fontId="47" fillId="0" borderId="75" xfId="0" applyNumberFormat="1" applyFont="1" applyBorder="1" applyAlignment="1">
      <alignment horizontal="right" vertical="center"/>
    </xf>
    <xf numFmtId="49" fontId="47" fillId="0" borderId="67" xfId="0" applyNumberFormat="1" applyFont="1" applyBorder="1" applyAlignment="1">
      <alignment horizontal="left" vertical="center"/>
    </xf>
    <xf numFmtId="0" fontId="47" fillId="0" borderId="37" xfId="0" applyFont="1" applyBorder="1" applyAlignment="1">
      <alignment horizontal="left" vertical="center"/>
    </xf>
    <xf numFmtId="0" fontId="47" fillId="0" borderId="45" xfId="0" quotePrefix="1" applyFont="1" applyBorder="1" applyAlignment="1">
      <alignment horizontal="left" vertical="center"/>
    </xf>
    <xf numFmtId="0" fontId="47" fillId="0" borderId="33" xfId="0" applyFont="1" applyBorder="1" applyAlignment="1">
      <alignment horizontal="left" vertical="center" wrapText="1"/>
    </xf>
    <xf numFmtId="49" fontId="47" fillId="0" borderId="27" xfId="0" applyNumberFormat="1" applyFont="1" applyBorder="1" applyAlignment="1">
      <alignment horizontal="left" vertical="center"/>
    </xf>
    <xf numFmtId="0" fontId="54" fillId="0" borderId="40" xfId="0" quotePrefix="1" applyFont="1" applyBorder="1" applyAlignment="1">
      <alignment horizontal="center" vertical="center"/>
    </xf>
    <xf numFmtId="0" fontId="52" fillId="0" borderId="33" xfId="0" applyFont="1" applyBorder="1" applyAlignment="1">
      <alignment horizontal="center" vertical="center"/>
    </xf>
    <xf numFmtId="0" fontId="47" fillId="0" borderId="35" xfId="0" applyFont="1" applyBorder="1" applyAlignment="1">
      <alignment horizontal="right" vertical="center"/>
    </xf>
    <xf numFmtId="0" fontId="52" fillId="0" borderId="36" xfId="0" applyFont="1" applyBorder="1" applyAlignment="1">
      <alignment horizontal="center" vertical="center"/>
    </xf>
    <xf numFmtId="0" fontId="47" fillId="0" borderId="57" xfId="0" applyFont="1" applyBorder="1" applyAlignment="1">
      <alignment horizontal="center" vertical="center"/>
    </xf>
    <xf numFmtId="49" fontId="47" fillId="0" borderId="22" xfId="0" applyNumberFormat="1" applyFont="1" applyBorder="1" applyAlignment="1">
      <alignment horizontal="right" vertical="center"/>
    </xf>
    <xf numFmtId="0" fontId="47" fillId="0" borderId="55" xfId="0" applyFont="1" applyBorder="1" applyAlignment="1">
      <alignment horizontal="left" vertical="center"/>
    </xf>
    <xf numFmtId="0" fontId="47" fillId="0" borderId="56" xfId="0" quotePrefix="1" applyFont="1" applyBorder="1" applyAlignment="1">
      <alignment horizontal="left" vertical="center"/>
    </xf>
    <xf numFmtId="49" fontId="47" fillId="0" borderId="23" xfId="0" applyNumberFormat="1" applyFont="1" applyBorder="1" applyAlignment="1">
      <alignment horizontal="left" vertical="center"/>
    </xf>
    <xf numFmtId="0" fontId="46" fillId="0" borderId="44" xfId="0" applyFont="1" applyBorder="1" applyAlignment="1">
      <alignment horizontal="right" vertical="center"/>
    </xf>
    <xf numFmtId="0" fontId="42" fillId="0" borderId="36" xfId="0" applyFont="1" applyBorder="1" applyAlignment="1">
      <alignment horizontal="center" vertical="center"/>
    </xf>
    <xf numFmtId="0" fontId="52" fillId="0" borderId="33" xfId="0" quotePrefix="1" applyFont="1" applyBorder="1" applyAlignment="1">
      <alignment horizontal="center" vertical="center"/>
    </xf>
    <xf numFmtId="49" fontId="47" fillId="0" borderId="25" xfId="0" applyNumberFormat="1" applyFont="1" applyBorder="1" applyAlignment="1">
      <alignment horizontal="left" vertical="center"/>
    </xf>
    <xf numFmtId="49" fontId="47" fillId="0" borderId="26" xfId="0" applyNumberFormat="1" applyFont="1" applyBorder="1" applyAlignment="1">
      <alignment horizontal="right" vertical="center"/>
    </xf>
    <xf numFmtId="0" fontId="47" fillId="0" borderId="33" xfId="0" quotePrefix="1" applyFont="1" applyBorder="1" applyAlignment="1">
      <alignment horizontal="center" vertical="center"/>
    </xf>
    <xf numFmtId="0" fontId="52" fillId="0" borderId="40" xfId="0" applyFont="1" applyBorder="1" applyAlignment="1">
      <alignment horizontal="center" vertical="center"/>
    </xf>
    <xf numFmtId="49" fontId="46" fillId="0" borderId="73" xfId="0" applyNumberFormat="1" applyFont="1" applyBorder="1" applyAlignment="1">
      <alignment horizontal="right" vertical="center"/>
    </xf>
    <xf numFmtId="0" fontId="47" fillId="0" borderId="56" xfId="0" quotePrefix="1" applyFont="1" applyBorder="1" applyAlignment="1">
      <alignment vertical="center"/>
    </xf>
    <xf numFmtId="0" fontId="53" fillId="0" borderId="40" xfId="0" applyFont="1" applyBorder="1" applyAlignment="1">
      <alignment horizontal="center" vertical="center"/>
    </xf>
    <xf numFmtId="49" fontId="47" fillId="0" borderId="75" xfId="0" applyNumberFormat="1" applyFont="1" applyBorder="1" applyAlignment="1">
      <alignment horizontal="right" vertical="center" wrapText="1"/>
    </xf>
    <xf numFmtId="0" fontId="54" fillId="0" borderId="41" xfId="0" applyFont="1" applyBorder="1" applyAlignment="1">
      <alignment horizontal="center" vertical="center"/>
    </xf>
    <xf numFmtId="0" fontId="47" fillId="0" borderId="61" xfId="0" applyFont="1" applyBorder="1" applyAlignment="1">
      <alignment horizontal="right" vertical="center"/>
    </xf>
    <xf numFmtId="0" fontId="49" fillId="0" borderId="41" xfId="0" applyFont="1" applyBorder="1" applyAlignment="1">
      <alignment horizontal="center" vertical="center"/>
    </xf>
    <xf numFmtId="0" fontId="47" fillId="0" borderId="61" xfId="0" applyFont="1" applyBorder="1" applyAlignment="1">
      <alignment horizontal="left" vertical="center"/>
    </xf>
    <xf numFmtId="0" fontId="46" fillId="0" borderId="18" xfId="0" applyFont="1" applyBorder="1" applyAlignment="1">
      <alignment horizontal="right" vertical="center"/>
    </xf>
    <xf numFmtId="0" fontId="49" fillId="0" borderId="33" xfId="0" applyFont="1" applyBorder="1" applyAlignment="1">
      <alignment horizontal="center" vertical="center" wrapText="1"/>
    </xf>
    <xf numFmtId="0" fontId="46" fillId="0" borderId="18" xfId="0" applyFont="1" applyBorder="1" applyAlignment="1">
      <alignment horizontal="left" vertical="center"/>
    </xf>
    <xf numFmtId="0" fontId="46" fillId="0" borderId="60" xfId="0" applyFont="1" applyBorder="1" applyAlignment="1">
      <alignment horizontal="right" vertical="center"/>
    </xf>
    <xf numFmtId="0" fontId="54" fillId="0" borderId="41" xfId="0" applyFont="1" applyBorder="1" applyAlignment="1">
      <alignment horizontal="center" vertical="center" wrapText="1"/>
    </xf>
    <xf numFmtId="0" fontId="46" fillId="0" borderId="60" xfId="0" applyFont="1" applyBorder="1" applyAlignment="1">
      <alignment horizontal="left" vertical="center"/>
    </xf>
    <xf numFmtId="0" fontId="47" fillId="0" borderId="75" xfId="0" applyFont="1" applyBorder="1" applyAlignment="1">
      <alignment horizontal="right" vertical="center"/>
    </xf>
    <xf numFmtId="0" fontId="54" fillId="0" borderId="51" xfId="0" applyFont="1" applyBorder="1" applyAlignment="1">
      <alignment horizontal="left" vertical="center"/>
    </xf>
    <xf numFmtId="0" fontId="59" fillId="0" borderId="40" xfId="0" applyFont="1" applyBorder="1" applyAlignment="1">
      <alignment horizontal="center" vertical="center" wrapText="1"/>
    </xf>
    <xf numFmtId="0" fontId="47" fillId="0" borderId="80" xfId="0" applyFont="1" applyBorder="1" applyAlignment="1">
      <alignment horizontal="left" vertical="center"/>
    </xf>
    <xf numFmtId="0" fontId="62" fillId="0" borderId="0" xfId="0" applyFont="1" applyAlignment="1">
      <alignment vertical="center"/>
    </xf>
    <xf numFmtId="0" fontId="48" fillId="0" borderId="81" xfId="0" applyFont="1" applyBorder="1" applyAlignment="1">
      <alignment horizontal="center" vertical="center"/>
    </xf>
    <xf numFmtId="0" fontId="48" fillId="0" borderId="44" xfId="0" applyFont="1" applyBorder="1" applyAlignment="1">
      <alignment horizontal="center" vertical="center"/>
    </xf>
    <xf numFmtId="0" fontId="52" fillId="0" borderId="37" xfId="0" applyFont="1" applyBorder="1" applyAlignment="1">
      <alignment horizontal="left" vertical="center"/>
    </xf>
    <xf numFmtId="0" fontId="47" fillId="0" borderId="38" xfId="0" applyFont="1" applyBorder="1" applyAlignment="1">
      <alignment vertical="center"/>
    </xf>
    <xf numFmtId="0" fontId="53" fillId="0" borderId="36" xfId="0" applyFont="1" applyBorder="1" applyAlignment="1">
      <alignment horizontal="center" vertical="center"/>
    </xf>
    <xf numFmtId="0" fontId="47" fillId="0" borderId="41" xfId="0" applyFont="1" applyBorder="1" applyAlignment="1">
      <alignment horizontal="left" vertical="center"/>
    </xf>
    <xf numFmtId="0" fontId="52" fillId="0" borderId="41" xfId="0" applyFont="1" applyBorder="1" applyAlignment="1">
      <alignment vertical="center"/>
    </xf>
    <xf numFmtId="0" fontId="52" fillId="0" borderId="39" xfId="0" applyFont="1" applyBorder="1" applyAlignment="1">
      <alignment vertical="center"/>
    </xf>
    <xf numFmtId="0" fontId="42" fillId="0" borderId="33" xfId="0" applyFont="1" applyBorder="1" applyAlignment="1">
      <alignment horizontal="center" vertical="center"/>
    </xf>
    <xf numFmtId="0" fontId="47" fillId="0" borderId="33" xfId="0" applyFont="1" applyBorder="1" applyAlignment="1">
      <alignment horizontal="left" vertical="center"/>
    </xf>
    <xf numFmtId="0" fontId="47" fillId="0" borderId="75" xfId="0" applyFont="1" applyBorder="1" applyAlignment="1">
      <alignment horizontal="left" vertical="center"/>
    </xf>
    <xf numFmtId="0" fontId="42" fillId="0" borderId="38" xfId="0" applyFont="1" applyBorder="1" applyAlignment="1">
      <alignment horizontal="right" vertical="center"/>
    </xf>
    <xf numFmtId="0" fontId="47" fillId="0" borderId="45" xfId="0" quotePrefix="1" applyFont="1" applyBorder="1" applyAlignment="1">
      <alignment vertical="center"/>
    </xf>
    <xf numFmtId="0" fontId="63" fillId="0" borderId="85" xfId="0" applyFont="1" applyBorder="1" applyAlignment="1">
      <alignment horizontal="center" vertical="center"/>
    </xf>
    <xf numFmtId="0" fontId="59" fillId="0" borderId="41" xfId="0" applyFont="1" applyBorder="1" applyAlignment="1">
      <alignment horizontal="center" vertical="center"/>
    </xf>
    <xf numFmtId="0" fontId="47" fillId="0" borderId="40" xfId="0" quotePrefix="1" applyFont="1" applyBorder="1" applyAlignment="1">
      <alignment horizontal="center" vertical="center"/>
    </xf>
    <xf numFmtId="0" fontId="53" fillId="0" borderId="41" xfId="0" applyFont="1" applyBorder="1" applyAlignment="1">
      <alignment horizontal="center" vertical="center"/>
    </xf>
    <xf numFmtId="0" fontId="47" fillId="0" borderId="50" xfId="388" applyFont="1" applyBorder="1" applyAlignment="1">
      <alignment horizontal="center" vertical="center" wrapText="1"/>
    </xf>
    <xf numFmtId="0" fontId="47" fillId="0" borderId="44" xfId="0" quotePrefix="1" applyFont="1" applyBorder="1" applyAlignment="1">
      <alignment horizontal="center" vertical="center"/>
    </xf>
    <xf numFmtId="0" fontId="47" fillId="0" borderId="37" xfId="0" quotePrefix="1" applyFont="1" applyBorder="1" applyAlignment="1">
      <alignment horizontal="left" vertical="center"/>
    </xf>
    <xf numFmtId="0" fontId="54" fillId="0" borderId="0" xfId="0" applyFont="1" applyAlignment="1">
      <alignment vertical="center"/>
    </xf>
    <xf numFmtId="0" fontId="54" fillId="0" borderId="36" xfId="0" applyFont="1" applyBorder="1" applyAlignment="1">
      <alignment horizontal="center" vertical="center"/>
    </xf>
    <xf numFmtId="0" fontId="47" fillId="0" borderId="77" xfId="0" applyFont="1" applyBorder="1" applyAlignment="1">
      <alignment horizontal="right" vertical="center"/>
    </xf>
    <xf numFmtId="0" fontId="54" fillId="0" borderId="31" xfId="0" applyFont="1" applyBorder="1" applyAlignment="1">
      <alignment vertical="center"/>
    </xf>
    <xf numFmtId="0" fontId="54" fillId="0" borderId="41" xfId="0" applyFont="1" applyBorder="1" applyAlignment="1">
      <alignment vertical="center"/>
    </xf>
    <xf numFmtId="0" fontId="47" fillId="0" borderId="29" xfId="0" applyFont="1" applyBorder="1" applyAlignment="1">
      <alignment horizontal="left" vertical="center"/>
    </xf>
    <xf numFmtId="0" fontId="47" fillId="0" borderId="88" xfId="0" applyFont="1" applyBorder="1" applyAlignment="1">
      <alignment horizontal="center" vertical="center"/>
    </xf>
    <xf numFmtId="0" fontId="47" fillId="0" borderId="19" xfId="0" applyFont="1" applyBorder="1" applyAlignment="1">
      <alignment horizontal="center" vertical="center"/>
    </xf>
    <xf numFmtId="0" fontId="47" fillId="0" borderId="31" xfId="0" applyFont="1" applyBorder="1" applyAlignment="1">
      <alignment horizontal="right" vertical="center"/>
    </xf>
    <xf numFmtId="0" fontId="46" fillId="0" borderId="29" xfId="0" applyFont="1" applyBorder="1" applyAlignment="1">
      <alignment horizontal="right" vertical="center"/>
    </xf>
    <xf numFmtId="0" fontId="46" fillId="0" borderId="69" xfId="0" applyFont="1" applyBorder="1" applyAlignment="1">
      <alignment horizontal="left" vertical="center"/>
    </xf>
    <xf numFmtId="0" fontId="46" fillId="0" borderId="21" xfId="0" applyFont="1" applyBorder="1" applyAlignment="1">
      <alignment horizontal="right" vertical="center"/>
    </xf>
    <xf numFmtId="0" fontId="46" fillId="0" borderId="61" xfId="0" applyFont="1" applyBorder="1" applyAlignment="1">
      <alignment horizontal="left" vertical="center"/>
    </xf>
    <xf numFmtId="0" fontId="62" fillId="0" borderId="81" xfId="0" applyFont="1" applyBorder="1" applyAlignment="1">
      <alignment vertical="center"/>
    </xf>
    <xf numFmtId="0" fontId="46" fillId="0" borderId="26" xfId="0" applyFont="1" applyBorder="1" applyAlignment="1">
      <alignment horizontal="right" vertical="center"/>
    </xf>
    <xf numFmtId="0" fontId="46" fillId="0" borderId="77" xfId="0" applyFont="1" applyBorder="1" applyAlignment="1">
      <alignment horizontal="left" vertical="center"/>
    </xf>
    <xf numFmtId="0" fontId="42" fillId="0" borderId="60" xfId="0" applyFont="1" applyBorder="1" applyAlignment="1">
      <alignment vertical="center"/>
    </xf>
    <xf numFmtId="0" fontId="46" fillId="0" borderId="61" xfId="0" applyFont="1" applyBorder="1" applyAlignment="1">
      <alignment horizontal="right" vertical="center"/>
    </xf>
    <xf numFmtId="0" fontId="42" fillId="0" borderId="61" xfId="0" applyFont="1" applyBorder="1" applyAlignment="1">
      <alignment vertical="center"/>
    </xf>
    <xf numFmtId="0" fontId="47" fillId="0" borderId="77" xfId="0" applyFont="1" applyBorder="1" applyAlignment="1">
      <alignment horizontal="left" vertical="center"/>
    </xf>
    <xf numFmtId="0" fontId="52" fillId="0" borderId="31" xfId="0" applyFont="1" applyBorder="1" applyAlignment="1">
      <alignment vertical="center"/>
    </xf>
    <xf numFmtId="0" fontId="46" fillId="0" borderId="21" xfId="0" applyFont="1" applyBorder="1" applyAlignment="1">
      <alignment vertical="center"/>
    </xf>
    <xf numFmtId="0" fontId="46" fillId="0" borderId="66" xfId="0" applyFont="1" applyBorder="1" applyAlignment="1">
      <alignment horizontal="left" vertical="center"/>
    </xf>
    <xf numFmtId="0" fontId="46" fillId="0" borderId="68" xfId="0" applyFont="1" applyBorder="1" applyAlignment="1">
      <alignment horizontal="left" vertical="center"/>
    </xf>
    <xf numFmtId="0" fontId="47" fillId="0" borderId="49" xfId="0" applyFont="1" applyBorder="1" applyAlignment="1">
      <alignment horizontal="right" vertical="center"/>
    </xf>
    <xf numFmtId="0" fontId="47" fillId="0" borderId="71" xfId="0" applyFont="1" applyBorder="1" applyAlignment="1">
      <alignment horizontal="left" vertical="center"/>
    </xf>
    <xf numFmtId="0" fontId="47" fillId="0" borderId="34" xfId="0" applyFont="1" applyBorder="1" applyAlignment="1">
      <alignment horizontal="center" vertical="center"/>
    </xf>
    <xf numFmtId="0" fontId="47" fillId="0" borderId="20" xfId="0" applyFont="1" applyBorder="1" applyAlignment="1">
      <alignment horizontal="left" vertical="center"/>
    </xf>
    <xf numFmtId="0" fontId="47" fillId="0" borderId="89" xfId="0" quotePrefix="1" applyFont="1" applyBorder="1" applyAlignment="1">
      <alignment vertical="center"/>
    </xf>
    <xf numFmtId="0" fontId="47" fillId="0" borderId="0" xfId="0" quotePrefix="1" applyFont="1" applyAlignment="1">
      <alignment horizontal="left" vertical="center"/>
    </xf>
    <xf numFmtId="0" fontId="47" fillId="0" borderId="41" xfId="0" quotePrefix="1" applyFont="1" applyBorder="1" applyAlignment="1">
      <alignment horizontal="center" vertical="center"/>
    </xf>
    <xf numFmtId="0" fontId="47" fillId="0" borderId="57" xfId="0" quotePrefix="1" applyFont="1" applyBorder="1" applyAlignment="1">
      <alignment horizontal="center" vertical="center"/>
    </xf>
    <xf numFmtId="0" fontId="47" fillId="0" borderId="46" xfId="0" applyFont="1" applyBorder="1" applyAlignment="1">
      <alignment horizontal="left" vertical="center"/>
    </xf>
    <xf numFmtId="0" fontId="47" fillId="0" borderId="40" xfId="0" quotePrefix="1" applyFont="1" applyBorder="1" applyAlignment="1">
      <alignment vertical="center"/>
    </xf>
    <xf numFmtId="0" fontId="47" fillId="0" borderId="40" xfId="0" applyFont="1" applyBorder="1" applyAlignment="1">
      <alignment horizontal="center" vertical="center" wrapText="1" shrinkToFit="1"/>
    </xf>
    <xf numFmtId="0" fontId="47" fillId="0" borderId="36" xfId="388" applyFont="1" applyBorder="1" applyAlignment="1">
      <alignment horizontal="center" vertical="center"/>
    </xf>
    <xf numFmtId="0" fontId="52" fillId="0" borderId="57" xfId="0" applyFont="1" applyBorder="1" applyAlignment="1">
      <alignment horizontal="center" vertical="center"/>
    </xf>
    <xf numFmtId="0" fontId="44" fillId="0" borderId="39" xfId="0" applyFont="1" applyBorder="1" applyAlignment="1">
      <alignment vertical="center"/>
    </xf>
    <xf numFmtId="0" fontId="44" fillId="0" borderId="54" xfId="0" applyFont="1" applyBorder="1" applyAlignment="1">
      <alignment vertical="center"/>
    </xf>
    <xf numFmtId="0" fontId="42" fillId="0" borderId="39" xfId="0" applyFont="1" applyBorder="1" applyAlignment="1">
      <alignment horizontal="center" vertical="center"/>
    </xf>
    <xf numFmtId="0" fontId="42" fillId="0" borderId="54" xfId="0" applyFont="1" applyBorder="1" applyAlignment="1">
      <alignment horizontal="center" vertical="center"/>
    </xf>
    <xf numFmtId="49" fontId="47" fillId="0" borderId="24" xfId="0" applyNumberFormat="1" applyFont="1" applyBorder="1" applyAlignment="1">
      <alignment horizontal="right" vertical="center"/>
    </xf>
    <xf numFmtId="0" fontId="47" fillId="0" borderId="52" xfId="0" applyFont="1" applyBorder="1" applyAlignment="1">
      <alignment horizontal="left" vertical="center"/>
    </xf>
    <xf numFmtId="0" fontId="47" fillId="0" borderId="42" xfId="0" quotePrefix="1" applyFont="1" applyBorder="1" applyAlignment="1">
      <alignment vertical="center"/>
    </xf>
    <xf numFmtId="49" fontId="47" fillId="0" borderId="39" xfId="0" applyNumberFormat="1" applyFont="1" applyBorder="1" applyAlignment="1">
      <alignment horizontal="center" vertical="center" wrapText="1"/>
    </xf>
    <xf numFmtId="0" fontId="47" fillId="0" borderId="39" xfId="0" quotePrefix="1" applyFont="1" applyBorder="1" applyAlignment="1">
      <alignment vertical="center"/>
    </xf>
    <xf numFmtId="0" fontId="47" fillId="0" borderId="37" xfId="0" applyFont="1" applyBorder="1" applyAlignment="1">
      <alignment horizontal="right" vertical="center"/>
    </xf>
    <xf numFmtId="0" fontId="47" fillId="0" borderId="40" xfId="0" applyFont="1" applyBorder="1" applyAlignment="1">
      <alignment horizontal="right" vertical="center"/>
    </xf>
    <xf numFmtId="0" fontId="52" fillId="0" borderId="45" xfId="0" applyFont="1" applyBorder="1" applyAlignment="1">
      <alignment horizontal="center" vertical="center"/>
    </xf>
    <xf numFmtId="0" fontId="54" fillId="0" borderId="0" xfId="0" applyFont="1" applyAlignment="1">
      <alignment horizontal="left" vertical="center"/>
    </xf>
    <xf numFmtId="49" fontId="47" fillId="0" borderId="70" xfId="0" applyNumberFormat="1" applyFont="1" applyBorder="1" applyAlignment="1">
      <alignment horizontal="left" vertical="center"/>
    </xf>
    <xf numFmtId="0" fontId="47" fillId="0" borderId="55" xfId="0" applyFont="1" applyBorder="1" applyAlignment="1">
      <alignment vertical="center"/>
    </xf>
    <xf numFmtId="0" fontId="47" fillId="0" borderId="53" xfId="0" quotePrefix="1" applyFont="1" applyBorder="1" applyAlignment="1">
      <alignment horizontal="left" vertical="top"/>
    </xf>
    <xf numFmtId="0" fontId="47" fillId="0" borderId="54" xfId="0" quotePrefix="1" applyFont="1" applyBorder="1" applyAlignment="1">
      <alignment horizontal="left" vertical="center"/>
    </xf>
    <xf numFmtId="49" fontId="47" fillId="0" borderId="44" xfId="0" applyNumberFormat="1" applyFont="1" applyBorder="1" applyAlignment="1">
      <alignment horizontal="right" vertical="center"/>
    </xf>
    <xf numFmtId="0" fontId="47" fillId="0" borderId="54" xfId="0" applyFont="1" applyBorder="1" applyAlignment="1">
      <alignment horizontal="center" vertical="center"/>
    </xf>
    <xf numFmtId="0" fontId="47" fillId="0" borderId="31" xfId="0" applyFont="1" applyBorder="1" applyAlignment="1">
      <alignment vertical="center"/>
    </xf>
    <xf numFmtId="49" fontId="46" fillId="0" borderId="28" xfId="0" applyNumberFormat="1" applyFont="1" applyBorder="1" applyAlignment="1">
      <alignment horizontal="right" vertical="center"/>
    </xf>
    <xf numFmtId="0" fontId="47" fillId="0" borderId="59" xfId="0" applyFont="1" applyBorder="1" applyAlignment="1">
      <alignment horizontal="center" vertical="center"/>
    </xf>
    <xf numFmtId="0" fontId="47" fillId="0" borderId="47" xfId="0" applyFont="1" applyBorder="1" applyAlignment="1">
      <alignment horizontal="center" vertical="center"/>
    </xf>
    <xf numFmtId="0" fontId="47" fillId="0" borderId="79" xfId="0" applyFont="1" applyBorder="1" applyAlignment="1">
      <alignment horizontal="center" vertical="center"/>
    </xf>
    <xf numFmtId="0" fontId="47" fillId="0" borderId="74" xfId="0" applyFont="1" applyBorder="1" applyAlignment="1">
      <alignment horizontal="center" vertical="center"/>
    </xf>
    <xf numFmtId="49" fontId="46" fillId="0" borderId="72" xfId="0" applyNumberFormat="1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0" fontId="42" fillId="0" borderId="0" xfId="0" applyFont="1" applyAlignment="1">
      <alignment horizontal="right" vertical="center"/>
    </xf>
    <xf numFmtId="0" fontId="42" fillId="0" borderId="0" xfId="0" applyFont="1" applyAlignment="1">
      <alignment horizontal="left" vertical="center"/>
    </xf>
    <xf numFmtId="0" fontId="40" fillId="0" borderId="0" xfId="0" applyFont="1" applyAlignment="1">
      <alignment horizontal="center" vertical="center" wrapText="1"/>
    </xf>
    <xf numFmtId="0" fontId="46" fillId="0" borderId="0" xfId="0" applyFont="1" applyAlignment="1">
      <alignment vertical="center"/>
    </xf>
    <xf numFmtId="0" fontId="54" fillId="0" borderId="39" xfId="0" applyFont="1" applyBorder="1" applyAlignment="1">
      <alignment horizontal="center" vertical="center"/>
    </xf>
    <xf numFmtId="0" fontId="54" fillId="0" borderId="41" xfId="0" applyFont="1" applyBorder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47" fillId="0" borderId="39" xfId="0" applyFont="1" applyBorder="1" applyAlignment="1">
      <alignment horizontal="center" vertical="center"/>
    </xf>
    <xf numFmtId="0" fontId="47" fillId="0" borderId="33" xfId="0" applyFont="1" applyBorder="1" applyAlignment="1">
      <alignment horizontal="center" vertical="center"/>
    </xf>
    <xf numFmtId="0" fontId="54" fillId="0" borderId="42" xfId="0" applyFont="1" applyBorder="1" applyAlignment="1">
      <alignment horizontal="center" vertical="center"/>
    </xf>
    <xf numFmtId="0" fontId="54" fillId="0" borderId="56" xfId="0" applyFont="1" applyBorder="1" applyAlignment="1">
      <alignment horizontal="center" vertical="center"/>
    </xf>
    <xf numFmtId="168" fontId="46" fillId="0" borderId="0" xfId="0" applyNumberFormat="1" applyFont="1" applyAlignment="1">
      <alignment horizontal="right" vertical="center"/>
    </xf>
    <xf numFmtId="168" fontId="47" fillId="0" borderId="0" xfId="0" applyNumberFormat="1" applyFont="1" applyAlignment="1">
      <alignment vertical="center"/>
    </xf>
    <xf numFmtId="0" fontId="40" fillId="0" borderId="0" xfId="0" applyFont="1" applyAlignment="1">
      <alignment horizontal="center" vertical="center" wrapText="1"/>
    </xf>
    <xf numFmtId="0" fontId="46" fillId="0" borderId="47" xfId="0" applyFont="1" applyBorder="1" applyAlignment="1">
      <alignment horizontal="right" vertical="center"/>
    </xf>
    <xf numFmtId="0" fontId="54" fillId="0" borderId="39" xfId="0" applyFont="1" applyBorder="1" applyAlignment="1">
      <alignment horizontal="center" vertical="center"/>
    </xf>
    <xf numFmtId="0" fontId="54" fillId="0" borderId="41" xfId="0" applyFont="1" applyBorder="1" applyAlignment="1">
      <alignment horizontal="center" vertical="center"/>
    </xf>
    <xf numFmtId="0" fontId="54" fillId="0" borderId="38" xfId="0" applyFont="1" applyBorder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47" fillId="0" borderId="39" xfId="0" applyFont="1" applyBorder="1" applyAlignment="1">
      <alignment horizontal="center" vertical="center"/>
    </xf>
    <xf numFmtId="0" fontId="47" fillId="0" borderId="33" xfId="0" applyFont="1" applyBorder="1" applyAlignment="1">
      <alignment horizontal="center" vertical="center"/>
    </xf>
    <xf numFmtId="0" fontId="54" fillId="0" borderId="33" xfId="0" applyFont="1" applyBorder="1" applyAlignment="1">
      <alignment horizontal="center" vertical="center"/>
    </xf>
    <xf numFmtId="0" fontId="46" fillId="27" borderId="46" xfId="0" quotePrefix="1" applyFont="1" applyFill="1" applyBorder="1" applyAlignment="1">
      <alignment vertical="center"/>
    </xf>
    <xf numFmtId="0" fontId="46" fillId="27" borderId="34" xfId="0" applyFont="1" applyFill="1" applyBorder="1" applyAlignment="1">
      <alignment vertical="center"/>
    </xf>
    <xf numFmtId="0" fontId="46" fillId="27" borderId="32" xfId="0" applyFont="1" applyFill="1" applyBorder="1" applyAlignment="1">
      <alignment vertical="center"/>
    </xf>
    <xf numFmtId="0" fontId="46" fillId="27" borderId="32" xfId="0" quotePrefix="1" applyFont="1" applyFill="1" applyBorder="1" applyAlignment="1">
      <alignment vertical="center"/>
    </xf>
    <xf numFmtId="0" fontId="42" fillId="27" borderId="0" xfId="0" applyFont="1" applyFill="1" applyAlignment="1">
      <alignment vertical="center"/>
    </xf>
    <xf numFmtId="0" fontId="46" fillId="27" borderId="31" xfId="0" applyFont="1" applyFill="1" applyBorder="1" applyAlignment="1">
      <alignment horizontal="center" vertical="center"/>
    </xf>
    <xf numFmtId="0" fontId="46" fillId="27" borderId="33" xfId="0" applyFont="1" applyFill="1" applyBorder="1" applyAlignment="1">
      <alignment horizontal="center" vertical="center"/>
    </xf>
    <xf numFmtId="0" fontId="57" fillId="27" borderId="31" xfId="0" applyFont="1" applyFill="1" applyBorder="1" applyAlignment="1">
      <alignment horizontal="center" vertical="center"/>
    </xf>
    <xf numFmtId="0" fontId="46" fillId="27" borderId="0" xfId="0" applyFont="1" applyFill="1" applyAlignment="1">
      <alignment vertical="center"/>
    </xf>
    <xf numFmtId="0" fontId="46" fillId="27" borderId="33" xfId="0" applyFont="1" applyFill="1" applyBorder="1" applyAlignment="1">
      <alignment vertical="center"/>
    </xf>
    <xf numFmtId="0" fontId="46" fillId="27" borderId="31" xfId="0" quotePrefix="1" applyFont="1" applyFill="1" applyBorder="1" applyAlignment="1">
      <alignment vertical="center"/>
    </xf>
    <xf numFmtId="0" fontId="46" fillId="27" borderId="33" xfId="0" quotePrefix="1" applyFont="1" applyFill="1" applyBorder="1" applyAlignment="1">
      <alignment vertical="center"/>
    </xf>
    <xf numFmtId="0" fontId="46" fillId="27" borderId="29" xfId="0" applyFont="1" applyFill="1" applyBorder="1" applyAlignment="1">
      <alignment vertical="center"/>
    </xf>
    <xf numFmtId="0" fontId="46" fillId="27" borderId="30" xfId="0" applyFont="1" applyFill="1" applyBorder="1" applyAlignment="1">
      <alignment horizontal="center" vertical="center"/>
    </xf>
    <xf numFmtId="0" fontId="46" fillId="27" borderId="19" xfId="0" applyFont="1" applyFill="1" applyBorder="1" applyAlignment="1">
      <alignment vertical="center"/>
    </xf>
    <xf numFmtId="0" fontId="46" fillId="27" borderId="29" xfId="0" applyFont="1" applyFill="1" applyBorder="1" applyAlignment="1">
      <alignment horizontal="center" vertical="center"/>
    </xf>
    <xf numFmtId="0" fontId="46" fillId="27" borderId="19" xfId="0" applyFont="1" applyFill="1" applyBorder="1" applyAlignment="1">
      <alignment horizontal="center" vertical="center"/>
    </xf>
    <xf numFmtId="0" fontId="47" fillId="27" borderId="42" xfId="0" applyFont="1" applyFill="1" applyBorder="1" applyAlignment="1">
      <alignment horizontal="left" vertical="center"/>
    </xf>
    <xf numFmtId="0" fontId="47" fillId="27" borderId="0" xfId="0" applyFont="1" applyFill="1" applyAlignment="1">
      <alignment horizontal="center" vertical="center"/>
    </xf>
    <xf numFmtId="0" fontId="47" fillId="27" borderId="43" xfId="0" applyFont="1" applyFill="1" applyBorder="1" applyAlignment="1">
      <alignment horizontal="center" vertical="center"/>
    </xf>
    <xf numFmtId="0" fontId="47" fillId="27" borderId="35" xfId="0" applyFont="1" applyFill="1" applyBorder="1" applyAlignment="1">
      <alignment horizontal="center" vertical="center"/>
    </xf>
    <xf numFmtId="0" fontId="47" fillId="27" borderId="31" xfId="0" applyFont="1" applyFill="1" applyBorder="1" applyAlignment="1">
      <alignment horizontal="left" vertical="center"/>
    </xf>
    <xf numFmtId="0" fontId="47" fillId="27" borderId="0" xfId="0" applyFont="1" applyFill="1" applyAlignment="1">
      <alignment horizontal="left" vertical="center"/>
    </xf>
    <xf numFmtId="0" fontId="47" fillId="27" borderId="0" xfId="0" applyFont="1" applyFill="1" applyAlignment="1">
      <alignment vertical="center"/>
    </xf>
    <xf numFmtId="0" fontId="47" fillId="27" borderId="31" xfId="0" applyFont="1" applyFill="1" applyBorder="1" applyAlignment="1">
      <alignment horizontal="center" vertical="center"/>
    </xf>
    <xf numFmtId="0" fontId="52" fillId="27" borderId="0" xfId="0" applyFont="1" applyFill="1" applyAlignment="1">
      <alignment horizontal="center" vertical="center"/>
    </xf>
    <xf numFmtId="0" fontId="46" fillId="27" borderId="0" xfId="0" applyFont="1" applyFill="1" applyAlignment="1">
      <alignment horizontal="right" vertical="center"/>
    </xf>
    <xf numFmtId="0" fontId="47" fillId="27" borderId="45" xfId="0" applyFont="1" applyFill="1" applyBorder="1" applyAlignment="1">
      <alignment horizontal="left" vertical="center"/>
    </xf>
    <xf numFmtId="0" fontId="52" fillId="27" borderId="40" xfId="0" applyFont="1" applyFill="1" applyBorder="1" applyAlignment="1">
      <alignment horizontal="center" vertical="center"/>
    </xf>
    <xf numFmtId="0" fontId="47" fillId="27" borderId="36" xfId="0" applyFont="1" applyFill="1" applyBorder="1" applyAlignment="1">
      <alignment horizontal="center" vertical="center"/>
    </xf>
    <xf numFmtId="0" fontId="57" fillId="27" borderId="46" xfId="0" applyFont="1" applyFill="1" applyBorder="1" applyAlignment="1">
      <alignment horizontal="center" vertical="center" wrapText="1"/>
    </xf>
    <xf numFmtId="0" fontId="57" fillId="27" borderId="34" xfId="0" applyFont="1" applyFill="1" applyBorder="1" applyAlignment="1">
      <alignment horizontal="center" vertical="center" wrapText="1"/>
    </xf>
    <xf numFmtId="0" fontId="57" fillId="27" borderId="32" xfId="0" applyFont="1" applyFill="1" applyBorder="1" applyAlignment="1">
      <alignment horizontal="center" vertical="center" wrapText="1"/>
    </xf>
    <xf numFmtId="0" fontId="46" fillId="27" borderId="0" xfId="0" applyFont="1" applyFill="1" applyAlignment="1">
      <alignment horizontal="center" vertical="center" wrapText="1"/>
    </xf>
    <xf numFmtId="0" fontId="46" fillId="27" borderId="33" xfId="0" applyFont="1" applyFill="1" applyBorder="1" applyAlignment="1">
      <alignment horizontal="center" vertical="center" wrapText="1"/>
    </xf>
    <xf numFmtId="0" fontId="57" fillId="27" borderId="31" xfId="0" applyFont="1" applyFill="1" applyBorder="1" applyAlignment="1">
      <alignment horizontal="center" vertical="center" wrapText="1"/>
    </xf>
    <xf numFmtId="0" fontId="57" fillId="27" borderId="0" xfId="0" applyFont="1" applyFill="1" applyAlignment="1">
      <alignment horizontal="center" vertical="center" wrapText="1"/>
    </xf>
    <xf numFmtId="0" fontId="57" fillId="27" borderId="33" xfId="0" applyFont="1" applyFill="1" applyBorder="1" applyAlignment="1">
      <alignment horizontal="center" vertical="center" wrapText="1"/>
    </xf>
    <xf numFmtId="0" fontId="47" fillId="27" borderId="30" xfId="0" applyFont="1" applyFill="1" applyBorder="1" applyAlignment="1">
      <alignment vertical="center"/>
    </xf>
    <xf numFmtId="0" fontId="47" fillId="27" borderId="19" xfId="0" applyFont="1" applyFill="1" applyBorder="1" applyAlignment="1">
      <alignment vertical="center"/>
    </xf>
    <xf numFmtId="0" fontId="47" fillId="27" borderId="34" xfId="0" applyFont="1" applyFill="1" applyBorder="1" applyAlignment="1">
      <alignment horizontal="left" vertical="center"/>
    </xf>
    <xf numFmtId="0" fontId="47" fillId="27" borderId="83" xfId="0" applyFont="1" applyFill="1" applyBorder="1" applyAlignment="1">
      <alignment horizontal="left" vertical="center"/>
    </xf>
    <xf numFmtId="0" fontId="57" fillId="27" borderId="29" xfId="0" applyFont="1" applyFill="1" applyBorder="1" applyAlignment="1">
      <alignment horizontal="center" vertical="center" wrapText="1"/>
    </xf>
    <xf numFmtId="0" fontId="57" fillId="27" borderId="30" xfId="0" applyFont="1" applyFill="1" applyBorder="1" applyAlignment="1">
      <alignment horizontal="center" vertical="center" wrapText="1"/>
    </xf>
    <xf numFmtId="0" fontId="57" fillId="27" borderId="19" xfId="0" applyFont="1" applyFill="1" applyBorder="1" applyAlignment="1">
      <alignment horizontal="center" vertical="center" wrapText="1"/>
    </xf>
    <xf numFmtId="0" fontId="52" fillId="27" borderId="39" xfId="0" applyFont="1" applyFill="1" applyBorder="1" applyAlignment="1">
      <alignment horizontal="center" vertical="center"/>
    </xf>
    <xf numFmtId="0" fontId="46" fillId="27" borderId="65" xfId="0" applyFont="1" applyFill="1" applyBorder="1" applyAlignment="1">
      <alignment horizontal="center" vertical="center"/>
    </xf>
    <xf numFmtId="0" fontId="46" fillId="27" borderId="87" xfId="0" applyFont="1" applyFill="1" applyBorder="1" applyAlignment="1">
      <alignment horizontal="center" vertical="center"/>
    </xf>
    <xf numFmtId="0" fontId="46" fillId="27" borderId="86" xfId="0" applyFont="1" applyFill="1" applyBorder="1" applyAlignment="1">
      <alignment horizontal="center" vertical="center"/>
    </xf>
    <xf numFmtId="0" fontId="47" fillId="27" borderId="39" xfId="0" applyFont="1" applyFill="1" applyBorder="1" applyAlignment="1">
      <alignment horizontal="center" vertical="center" wrapText="1"/>
    </xf>
    <xf numFmtId="0" fontId="48" fillId="27" borderId="82" xfId="0" applyFont="1" applyFill="1" applyBorder="1" applyAlignment="1">
      <alignment horizontal="left" vertical="center"/>
    </xf>
    <xf numFmtId="0" fontId="62" fillId="27" borderId="81" xfId="0" applyFont="1" applyFill="1" applyBorder="1" applyAlignment="1">
      <alignment vertical="center"/>
    </xf>
    <xf numFmtId="0" fontId="48" fillId="27" borderId="81" xfId="0" applyFont="1" applyFill="1" applyBorder="1" applyAlignment="1">
      <alignment horizontal="center" vertical="center"/>
    </xf>
    <xf numFmtId="0" fontId="47" fillId="27" borderId="81" xfId="0" applyFont="1" applyFill="1" applyBorder="1" applyAlignment="1">
      <alignment horizontal="right" vertical="center"/>
    </xf>
    <xf numFmtId="0" fontId="52" fillId="27" borderId="80" xfId="0" applyFont="1" applyFill="1" applyBorder="1" applyAlignment="1">
      <alignment horizontal="center" vertical="center"/>
    </xf>
    <xf numFmtId="0" fontId="52" fillId="27" borderId="90" xfId="0" applyFont="1" applyFill="1" applyBorder="1" applyAlignment="1">
      <alignment horizontal="right" vertical="center"/>
    </xf>
    <xf numFmtId="0" fontId="47" fillId="27" borderId="55" xfId="0" applyFont="1" applyFill="1" applyBorder="1" applyAlignment="1">
      <alignment horizontal="left" vertical="center"/>
    </xf>
    <xf numFmtId="0" fontId="52" fillId="27" borderId="37" xfId="0" applyFont="1" applyFill="1" applyBorder="1" applyAlignment="1">
      <alignment horizontal="center" vertical="center"/>
    </xf>
    <xf numFmtId="0" fontId="47" fillId="27" borderId="37" xfId="0" applyFont="1" applyFill="1" applyBorder="1" applyAlignment="1">
      <alignment vertical="center"/>
    </xf>
    <xf numFmtId="0" fontId="47" fillId="27" borderId="51" xfId="0" applyFont="1" applyFill="1" applyBorder="1" applyAlignment="1">
      <alignment horizontal="center" vertical="center"/>
    </xf>
    <xf numFmtId="0" fontId="47" fillId="27" borderId="35" xfId="0" applyFont="1" applyFill="1" applyBorder="1" applyAlignment="1">
      <alignment horizontal="right" vertical="center"/>
    </xf>
    <xf numFmtId="0" fontId="47" fillId="27" borderId="42" xfId="0" applyFont="1" applyFill="1" applyBorder="1" applyAlignment="1">
      <alignment vertical="center"/>
    </xf>
    <xf numFmtId="0" fontId="47" fillId="27" borderId="37" xfId="0" applyFont="1" applyFill="1" applyBorder="1" applyAlignment="1">
      <alignment horizontal="left" vertical="center"/>
    </xf>
    <xf numFmtId="0" fontId="47" fillId="27" borderId="45" xfId="0" applyFont="1" applyFill="1" applyBorder="1" applyAlignment="1">
      <alignment vertical="center"/>
    </xf>
    <xf numFmtId="49" fontId="47" fillId="27" borderId="56" xfId="0" applyNumberFormat="1" applyFont="1" applyFill="1" applyBorder="1" applyAlignment="1">
      <alignment horizontal="left" vertical="center"/>
    </xf>
    <xf numFmtId="0" fontId="49" fillId="27" borderId="40" xfId="0" applyFont="1" applyFill="1" applyBorder="1" applyAlignment="1">
      <alignment horizontal="center" vertical="center"/>
    </xf>
    <xf numFmtId="0" fontId="43" fillId="27" borderId="33" xfId="0" applyFont="1" applyFill="1" applyBorder="1" applyAlignment="1">
      <alignment vertical="center"/>
    </xf>
    <xf numFmtId="0" fontId="54" fillId="27" borderId="40" xfId="0" applyFont="1" applyFill="1" applyBorder="1" applyAlignment="1">
      <alignment horizontal="center" vertical="center"/>
    </xf>
    <xf numFmtId="0" fontId="53" fillId="27" borderId="33" xfId="0" applyFont="1" applyFill="1" applyBorder="1" applyAlignment="1">
      <alignment horizontal="center" vertical="center"/>
    </xf>
    <xf numFmtId="0" fontId="47" fillId="27" borderId="37" xfId="0" applyFont="1" applyFill="1" applyBorder="1" applyAlignment="1">
      <alignment horizontal="center" vertical="center"/>
    </xf>
    <xf numFmtId="0" fontId="47" fillId="27" borderId="38" xfId="0" applyFont="1" applyFill="1" applyBorder="1" applyAlignment="1">
      <alignment horizontal="center" vertical="center"/>
    </xf>
    <xf numFmtId="0" fontId="47" fillId="27" borderId="40" xfId="0" applyFont="1" applyFill="1" applyBorder="1" applyAlignment="1">
      <alignment horizontal="center" vertical="center"/>
    </xf>
    <xf numFmtId="0" fontId="47" fillId="27" borderId="41" xfId="0" applyFont="1" applyFill="1" applyBorder="1" applyAlignment="1">
      <alignment horizontal="center" vertical="center"/>
    </xf>
    <xf numFmtId="0" fontId="54" fillId="27" borderId="33" xfId="0" applyFont="1" applyFill="1" applyBorder="1" applyAlignment="1">
      <alignment horizontal="center" vertical="center"/>
    </xf>
    <xf numFmtId="0" fontId="63" fillId="27" borderId="31" xfId="0" applyFont="1" applyFill="1" applyBorder="1" applyAlignment="1">
      <alignment horizontal="left" vertical="center"/>
    </xf>
    <xf numFmtId="0" fontId="56" fillId="27" borderId="0" xfId="0" applyFont="1" applyFill="1" applyAlignment="1">
      <alignment horizontal="center" vertical="center"/>
    </xf>
    <xf numFmtId="0" fontId="47" fillId="27" borderId="33" xfId="0" applyFont="1" applyFill="1" applyBorder="1" applyAlignment="1">
      <alignment horizontal="center" vertical="center"/>
    </xf>
    <xf numFmtId="0" fontId="59" fillId="27" borderId="40" xfId="0" applyFont="1" applyFill="1" applyBorder="1" applyAlignment="1">
      <alignment horizontal="center" vertical="center"/>
    </xf>
    <xf numFmtId="0" fontId="47" fillId="27" borderId="40" xfId="0" applyFont="1" applyFill="1" applyBorder="1" applyAlignment="1">
      <alignment horizontal="center" vertical="center" wrapText="1"/>
    </xf>
    <xf numFmtId="0" fontId="42" fillId="27" borderId="35" xfId="0" applyFont="1" applyFill="1" applyBorder="1" applyAlignment="1">
      <alignment vertical="center"/>
    </xf>
    <xf numFmtId="0" fontId="42" fillId="27" borderId="44" xfId="0" applyFont="1" applyFill="1" applyBorder="1" applyAlignment="1">
      <alignment vertical="center"/>
    </xf>
    <xf numFmtId="0" fontId="52" fillId="27" borderId="31" xfId="0" applyFont="1" applyFill="1" applyBorder="1" applyAlignment="1">
      <alignment vertical="center"/>
    </xf>
    <xf numFmtId="0" fontId="43" fillId="27" borderId="0" xfId="0" applyFont="1" applyFill="1" applyAlignment="1">
      <alignment vertical="center"/>
    </xf>
    <xf numFmtId="0" fontId="52" fillId="27" borderId="57" xfId="0" applyFont="1" applyFill="1" applyBorder="1" applyAlignment="1">
      <alignment horizontal="right" vertical="center"/>
    </xf>
    <xf numFmtId="0" fontId="62" fillId="27" borderId="37" xfId="0" applyFont="1" applyFill="1" applyBorder="1" applyAlignment="1">
      <alignment horizontal="center" vertical="center"/>
    </xf>
    <xf numFmtId="0" fontId="42" fillId="27" borderId="37" xfId="0" applyFont="1" applyFill="1" applyBorder="1" applyAlignment="1">
      <alignment vertical="center"/>
    </xf>
    <xf numFmtId="0" fontId="48" fillId="27" borderId="0" xfId="0" applyFont="1" applyFill="1" applyAlignment="1">
      <alignment horizontal="left" vertical="center"/>
    </xf>
    <xf numFmtId="0" fontId="52" fillId="27" borderId="33" xfId="0" applyFont="1" applyFill="1" applyBorder="1" applyAlignment="1">
      <alignment horizontal="center" vertical="center"/>
    </xf>
    <xf numFmtId="0" fontId="48" fillId="27" borderId="31" xfId="0" applyFont="1" applyFill="1" applyBorder="1" applyAlignment="1">
      <alignment horizontal="left" vertical="center"/>
    </xf>
    <xf numFmtId="0" fontId="54" fillId="27" borderId="0" xfId="0" applyFont="1" applyFill="1" applyAlignment="1">
      <alignment horizontal="center" vertical="center"/>
    </xf>
    <xf numFmtId="0" fontId="52" fillId="27" borderId="0" xfId="0" applyFont="1" applyFill="1" applyAlignment="1">
      <alignment horizontal="left" vertical="center"/>
    </xf>
    <xf numFmtId="0" fontId="65" fillId="27" borderId="40" xfId="0" applyFont="1" applyFill="1" applyBorder="1" applyAlignment="1">
      <alignment horizontal="center" vertical="center"/>
    </xf>
    <xf numFmtId="0" fontId="47" fillId="27" borderId="57" xfId="0" applyFont="1" applyFill="1" applyBorder="1" applyAlignment="1">
      <alignment horizontal="right" vertical="center"/>
    </xf>
    <xf numFmtId="0" fontId="46" fillId="27" borderId="35" xfId="0" applyFont="1" applyFill="1" applyBorder="1" applyAlignment="1">
      <alignment horizontal="right" vertical="center"/>
    </xf>
    <xf numFmtId="49" fontId="47" fillId="27" borderId="40" xfId="0" quotePrefix="1" applyNumberFormat="1" applyFont="1" applyFill="1" applyBorder="1" applyAlignment="1">
      <alignment horizontal="right" vertical="center"/>
    </xf>
    <xf numFmtId="0" fontId="47" fillId="27" borderId="38" xfId="0" applyFont="1" applyFill="1" applyBorder="1" applyAlignment="1">
      <alignment horizontal="left" vertical="center"/>
    </xf>
    <xf numFmtId="0" fontId="46" fillId="27" borderId="0" xfId="0" applyFont="1" applyFill="1" applyAlignment="1">
      <alignment vertical="center"/>
    </xf>
    <xf numFmtId="0" fontId="53" fillId="27" borderId="0" xfId="0" applyFont="1" applyFill="1" applyAlignment="1">
      <alignment horizontal="center" vertical="center"/>
    </xf>
    <xf numFmtId="0" fontId="53" fillId="27" borderId="41" xfId="0" applyFont="1" applyFill="1" applyBorder="1" applyAlignment="1">
      <alignment horizontal="center" vertical="center"/>
    </xf>
    <xf numFmtId="0" fontId="47" fillId="27" borderId="0" xfId="0" applyFont="1" applyFill="1" applyAlignment="1">
      <alignment horizontal="right" vertical="center"/>
    </xf>
    <xf numFmtId="0" fontId="47" fillId="27" borderId="91" xfId="0" applyFont="1" applyFill="1" applyBorder="1" applyAlignment="1">
      <alignment horizontal="center" vertical="center"/>
    </xf>
    <xf numFmtId="0" fontId="53" fillId="27" borderId="44" xfId="0" applyFont="1" applyFill="1" applyBorder="1" applyAlignment="1">
      <alignment horizontal="right" vertical="center"/>
    </xf>
    <xf numFmtId="0" fontId="47" fillId="27" borderId="46" xfId="0" applyFont="1" applyFill="1" applyBorder="1" applyAlignment="1">
      <alignment horizontal="center" vertical="center"/>
    </xf>
    <xf numFmtId="0" fontId="47" fillId="27" borderId="34" xfId="0" applyFont="1" applyFill="1" applyBorder="1" applyAlignment="1">
      <alignment horizontal="center" vertical="center"/>
    </xf>
    <xf numFmtId="0" fontId="46" fillId="27" borderId="0" xfId="0" applyFont="1" applyFill="1" applyAlignment="1">
      <alignment horizontal="center" vertical="center"/>
    </xf>
    <xf numFmtId="0" fontId="57" fillId="27" borderId="65" xfId="0" applyFont="1" applyFill="1" applyBorder="1" applyAlignment="1">
      <alignment horizontal="center" vertical="center"/>
    </xf>
    <xf numFmtId="0" fontId="57" fillId="27" borderId="86" xfId="0" applyFont="1" applyFill="1" applyBorder="1" applyAlignment="1">
      <alignment horizontal="center" vertical="center"/>
    </xf>
    <xf numFmtId="0" fontId="47" fillId="27" borderId="0" xfId="0" quotePrefix="1" applyFont="1" applyFill="1" applyAlignment="1">
      <alignment horizontal="left" vertical="center"/>
    </xf>
    <xf numFmtId="0" fontId="47" fillId="27" borderId="41" xfId="0" quotePrefix="1" applyFont="1" applyFill="1" applyBorder="1" applyAlignment="1">
      <alignment horizontal="center" vertical="center"/>
    </xf>
    <xf numFmtId="0" fontId="47" fillId="27" borderId="33" xfId="0" quotePrefix="1" applyFont="1" applyFill="1" applyBorder="1" applyAlignment="1">
      <alignment horizontal="center" vertical="center"/>
    </xf>
    <xf numFmtId="0" fontId="47" fillId="27" borderId="57" xfId="0" quotePrefix="1" applyFont="1" applyFill="1" applyBorder="1" applyAlignment="1">
      <alignment horizontal="center" vertical="center"/>
    </xf>
    <xf numFmtId="0" fontId="47" fillId="0" borderId="55" xfId="0" quotePrefix="1" applyFont="1" applyBorder="1" applyAlignment="1">
      <alignment horizontal="left" vertical="center"/>
    </xf>
    <xf numFmtId="0" fontId="54" fillId="0" borderId="36" xfId="0" applyFont="1" applyBorder="1" applyAlignment="1">
      <alignment horizontal="center" vertical="center" shrinkToFit="1"/>
    </xf>
    <xf numFmtId="49" fontId="54" fillId="0" borderId="40" xfId="0" applyNumberFormat="1" applyFont="1" applyBorder="1" applyAlignment="1">
      <alignment horizontal="right" vertical="center"/>
    </xf>
    <xf numFmtId="0" fontId="47" fillId="27" borderId="45" xfId="388" applyFont="1" applyFill="1" applyBorder="1" applyAlignment="1">
      <alignment horizontal="left" vertical="center" wrapText="1"/>
    </xf>
    <xf numFmtId="0" fontId="47" fillId="27" borderId="36" xfId="0" applyFont="1" applyFill="1" applyBorder="1" applyAlignment="1">
      <alignment vertical="center"/>
    </xf>
    <xf numFmtId="0" fontId="47" fillId="27" borderId="45" xfId="0" applyFont="1" applyFill="1" applyBorder="1" applyAlignment="1">
      <alignment horizontal="left" vertical="center" wrapText="1"/>
    </xf>
    <xf numFmtId="0" fontId="42" fillId="27" borderId="91" xfId="0" applyFont="1" applyFill="1" applyBorder="1" applyAlignment="1">
      <alignment horizontal="center" vertical="center"/>
    </xf>
  </cellXfs>
  <cellStyles count="389">
    <cellStyle name="20% - Accent1 2" xfId="1" xr:uid="{00000000-0005-0000-0000-000000000000}"/>
    <cellStyle name="20% - Accent1 2 2" xfId="2" xr:uid="{00000000-0005-0000-0000-000001000000}"/>
    <cellStyle name="20% - Accent1 2 3" xfId="3" xr:uid="{00000000-0005-0000-0000-000002000000}"/>
    <cellStyle name="20% - Accent1 2 4" xfId="4" xr:uid="{00000000-0005-0000-0000-000003000000}"/>
    <cellStyle name="20% - Accent1 2 5" xfId="5" xr:uid="{00000000-0005-0000-0000-000004000000}"/>
    <cellStyle name="20% - Accent1 2 6" xfId="6" xr:uid="{00000000-0005-0000-0000-000005000000}"/>
    <cellStyle name="20% - Accent1 2 7" xfId="7" xr:uid="{00000000-0005-0000-0000-000006000000}"/>
    <cellStyle name="20% - Accent1 2 7 2" xfId="8" xr:uid="{00000000-0005-0000-0000-000007000000}"/>
    <cellStyle name="20% - Accent1 3" xfId="9" xr:uid="{00000000-0005-0000-0000-000008000000}"/>
    <cellStyle name="20% - Accent1 3 2" xfId="10" xr:uid="{00000000-0005-0000-0000-000009000000}"/>
    <cellStyle name="20% - Accent2 2" xfId="11" xr:uid="{00000000-0005-0000-0000-00000A000000}"/>
    <cellStyle name="20% - Accent2 2 2" xfId="12" xr:uid="{00000000-0005-0000-0000-00000B000000}"/>
    <cellStyle name="20% - Accent2 2 3" xfId="13" xr:uid="{00000000-0005-0000-0000-00000C000000}"/>
    <cellStyle name="20% - Accent2 2 4" xfId="14" xr:uid="{00000000-0005-0000-0000-00000D000000}"/>
    <cellStyle name="20% - Accent2 2 5" xfId="15" xr:uid="{00000000-0005-0000-0000-00000E000000}"/>
    <cellStyle name="20% - Accent2 2 6" xfId="16" xr:uid="{00000000-0005-0000-0000-00000F000000}"/>
    <cellStyle name="20% - Accent2 2 7" xfId="17" xr:uid="{00000000-0005-0000-0000-000010000000}"/>
    <cellStyle name="20% - Accent2 2 7 2" xfId="18" xr:uid="{00000000-0005-0000-0000-000011000000}"/>
    <cellStyle name="20% - Accent2 3" xfId="19" xr:uid="{00000000-0005-0000-0000-000012000000}"/>
    <cellStyle name="20% - Accent2 3 2" xfId="20" xr:uid="{00000000-0005-0000-0000-000013000000}"/>
    <cellStyle name="20% - Accent3 2" xfId="21" xr:uid="{00000000-0005-0000-0000-000014000000}"/>
    <cellStyle name="20% - Accent3 2 2" xfId="22" xr:uid="{00000000-0005-0000-0000-000015000000}"/>
    <cellStyle name="20% - Accent3 2 3" xfId="23" xr:uid="{00000000-0005-0000-0000-000016000000}"/>
    <cellStyle name="20% - Accent3 2 4" xfId="24" xr:uid="{00000000-0005-0000-0000-000017000000}"/>
    <cellStyle name="20% - Accent3 2 5" xfId="25" xr:uid="{00000000-0005-0000-0000-000018000000}"/>
    <cellStyle name="20% - Accent3 2 6" xfId="26" xr:uid="{00000000-0005-0000-0000-000019000000}"/>
    <cellStyle name="20% - Accent3 2 7" xfId="27" xr:uid="{00000000-0005-0000-0000-00001A000000}"/>
    <cellStyle name="20% - Accent3 2 7 2" xfId="28" xr:uid="{00000000-0005-0000-0000-00001B000000}"/>
    <cellStyle name="20% - Accent3 3" xfId="29" xr:uid="{00000000-0005-0000-0000-00001C000000}"/>
    <cellStyle name="20% - Accent3 3 2" xfId="30" xr:uid="{00000000-0005-0000-0000-00001D000000}"/>
    <cellStyle name="20% - Accent4 2" xfId="31" xr:uid="{00000000-0005-0000-0000-00001E000000}"/>
    <cellStyle name="20% - Accent4 2 2" xfId="32" xr:uid="{00000000-0005-0000-0000-00001F000000}"/>
    <cellStyle name="20% - Accent4 2 3" xfId="33" xr:uid="{00000000-0005-0000-0000-000020000000}"/>
    <cellStyle name="20% - Accent4 2 4" xfId="34" xr:uid="{00000000-0005-0000-0000-000021000000}"/>
    <cellStyle name="20% - Accent4 2 5" xfId="35" xr:uid="{00000000-0005-0000-0000-000022000000}"/>
    <cellStyle name="20% - Accent4 2 6" xfId="36" xr:uid="{00000000-0005-0000-0000-000023000000}"/>
    <cellStyle name="20% - Accent4 2 7" xfId="37" xr:uid="{00000000-0005-0000-0000-000024000000}"/>
    <cellStyle name="20% - Accent4 2 7 2" xfId="38" xr:uid="{00000000-0005-0000-0000-000025000000}"/>
    <cellStyle name="20% - Accent4 3" xfId="39" xr:uid="{00000000-0005-0000-0000-000026000000}"/>
    <cellStyle name="20% - Accent4 3 2" xfId="40" xr:uid="{00000000-0005-0000-0000-000027000000}"/>
    <cellStyle name="20% - Accent5 2" xfId="41" xr:uid="{00000000-0005-0000-0000-000028000000}"/>
    <cellStyle name="20% - Accent5 2 2" xfId="42" xr:uid="{00000000-0005-0000-0000-000029000000}"/>
    <cellStyle name="20% - Accent5 2 3" xfId="43" xr:uid="{00000000-0005-0000-0000-00002A000000}"/>
    <cellStyle name="20% - Accent5 2 4" xfId="44" xr:uid="{00000000-0005-0000-0000-00002B000000}"/>
    <cellStyle name="20% - Accent5 2 5" xfId="45" xr:uid="{00000000-0005-0000-0000-00002C000000}"/>
    <cellStyle name="20% - Accent5 2 6" xfId="46" xr:uid="{00000000-0005-0000-0000-00002D000000}"/>
    <cellStyle name="20% - Accent5 2 7" xfId="47" xr:uid="{00000000-0005-0000-0000-00002E000000}"/>
    <cellStyle name="20% - Accent5 2 7 2" xfId="48" xr:uid="{00000000-0005-0000-0000-00002F000000}"/>
    <cellStyle name="20% - Accent5 3" xfId="49" xr:uid="{00000000-0005-0000-0000-000030000000}"/>
    <cellStyle name="20% - Accent5 3 2" xfId="50" xr:uid="{00000000-0005-0000-0000-000031000000}"/>
    <cellStyle name="20% - Accent6 2" xfId="51" xr:uid="{00000000-0005-0000-0000-000032000000}"/>
    <cellStyle name="20% - Accent6 2 2" xfId="52" xr:uid="{00000000-0005-0000-0000-000033000000}"/>
    <cellStyle name="20% - Accent6 2 3" xfId="53" xr:uid="{00000000-0005-0000-0000-000034000000}"/>
    <cellStyle name="20% - Accent6 2 4" xfId="54" xr:uid="{00000000-0005-0000-0000-000035000000}"/>
    <cellStyle name="20% - Accent6 2 5" xfId="55" xr:uid="{00000000-0005-0000-0000-000036000000}"/>
    <cellStyle name="20% - Accent6 2 6" xfId="56" xr:uid="{00000000-0005-0000-0000-000037000000}"/>
    <cellStyle name="20% - Accent6 2 7" xfId="57" xr:uid="{00000000-0005-0000-0000-000038000000}"/>
    <cellStyle name="20% - Accent6 2 7 2" xfId="58" xr:uid="{00000000-0005-0000-0000-000039000000}"/>
    <cellStyle name="20% - Accent6 3" xfId="59" xr:uid="{00000000-0005-0000-0000-00003A000000}"/>
    <cellStyle name="20% - Accent6 3 2" xfId="60" xr:uid="{00000000-0005-0000-0000-00003B000000}"/>
    <cellStyle name="40% - Accent1 2" xfId="61" xr:uid="{00000000-0005-0000-0000-00003C000000}"/>
    <cellStyle name="40% - Accent1 2 2" xfId="62" xr:uid="{00000000-0005-0000-0000-00003D000000}"/>
    <cellStyle name="40% - Accent1 2 3" xfId="63" xr:uid="{00000000-0005-0000-0000-00003E000000}"/>
    <cellStyle name="40% - Accent1 2 4" xfId="64" xr:uid="{00000000-0005-0000-0000-00003F000000}"/>
    <cellStyle name="40% - Accent1 2 5" xfId="65" xr:uid="{00000000-0005-0000-0000-000040000000}"/>
    <cellStyle name="40% - Accent1 2 6" xfId="66" xr:uid="{00000000-0005-0000-0000-000041000000}"/>
    <cellStyle name="40% - Accent1 2 7" xfId="67" xr:uid="{00000000-0005-0000-0000-000042000000}"/>
    <cellStyle name="40% - Accent1 2 7 2" xfId="68" xr:uid="{00000000-0005-0000-0000-000043000000}"/>
    <cellStyle name="40% - Accent1 3" xfId="69" xr:uid="{00000000-0005-0000-0000-000044000000}"/>
    <cellStyle name="40% - Accent1 3 2" xfId="70" xr:uid="{00000000-0005-0000-0000-000045000000}"/>
    <cellStyle name="40% - Accent2 2" xfId="71" xr:uid="{00000000-0005-0000-0000-000046000000}"/>
    <cellStyle name="40% - Accent2 2 2" xfId="72" xr:uid="{00000000-0005-0000-0000-000047000000}"/>
    <cellStyle name="40% - Accent2 2 3" xfId="73" xr:uid="{00000000-0005-0000-0000-000048000000}"/>
    <cellStyle name="40% - Accent2 2 4" xfId="74" xr:uid="{00000000-0005-0000-0000-000049000000}"/>
    <cellStyle name="40% - Accent2 2 5" xfId="75" xr:uid="{00000000-0005-0000-0000-00004A000000}"/>
    <cellStyle name="40% - Accent2 2 6" xfId="76" xr:uid="{00000000-0005-0000-0000-00004B000000}"/>
    <cellStyle name="40% - Accent2 2 7" xfId="77" xr:uid="{00000000-0005-0000-0000-00004C000000}"/>
    <cellStyle name="40% - Accent2 2 7 2" xfId="78" xr:uid="{00000000-0005-0000-0000-00004D000000}"/>
    <cellStyle name="40% - Accent2 3" xfId="79" xr:uid="{00000000-0005-0000-0000-00004E000000}"/>
    <cellStyle name="40% - Accent2 3 2" xfId="80" xr:uid="{00000000-0005-0000-0000-00004F000000}"/>
    <cellStyle name="40% - Accent3 2" xfId="81" xr:uid="{00000000-0005-0000-0000-000050000000}"/>
    <cellStyle name="40% - Accent3 2 2" xfId="82" xr:uid="{00000000-0005-0000-0000-000051000000}"/>
    <cellStyle name="40% - Accent3 2 3" xfId="83" xr:uid="{00000000-0005-0000-0000-000052000000}"/>
    <cellStyle name="40% - Accent3 2 4" xfId="84" xr:uid="{00000000-0005-0000-0000-000053000000}"/>
    <cellStyle name="40% - Accent3 2 5" xfId="85" xr:uid="{00000000-0005-0000-0000-000054000000}"/>
    <cellStyle name="40% - Accent3 2 6" xfId="86" xr:uid="{00000000-0005-0000-0000-000055000000}"/>
    <cellStyle name="40% - Accent3 2 7" xfId="87" xr:uid="{00000000-0005-0000-0000-000056000000}"/>
    <cellStyle name="40% - Accent3 2 7 2" xfId="88" xr:uid="{00000000-0005-0000-0000-000057000000}"/>
    <cellStyle name="40% - Accent3 3" xfId="89" xr:uid="{00000000-0005-0000-0000-000058000000}"/>
    <cellStyle name="40% - Accent3 3 2" xfId="90" xr:uid="{00000000-0005-0000-0000-000059000000}"/>
    <cellStyle name="40% - Accent4 2" xfId="91" xr:uid="{00000000-0005-0000-0000-00005A000000}"/>
    <cellStyle name="40% - Accent4 2 2" xfId="92" xr:uid="{00000000-0005-0000-0000-00005B000000}"/>
    <cellStyle name="40% - Accent4 2 3" xfId="93" xr:uid="{00000000-0005-0000-0000-00005C000000}"/>
    <cellStyle name="40% - Accent4 2 4" xfId="94" xr:uid="{00000000-0005-0000-0000-00005D000000}"/>
    <cellStyle name="40% - Accent4 2 5" xfId="95" xr:uid="{00000000-0005-0000-0000-00005E000000}"/>
    <cellStyle name="40% - Accent4 2 6" xfId="96" xr:uid="{00000000-0005-0000-0000-00005F000000}"/>
    <cellStyle name="40% - Accent4 2 7" xfId="97" xr:uid="{00000000-0005-0000-0000-000060000000}"/>
    <cellStyle name="40% - Accent4 2 7 2" xfId="98" xr:uid="{00000000-0005-0000-0000-000061000000}"/>
    <cellStyle name="40% - Accent4 3" xfId="99" xr:uid="{00000000-0005-0000-0000-000062000000}"/>
    <cellStyle name="40% - Accent4 3 2" xfId="100" xr:uid="{00000000-0005-0000-0000-000063000000}"/>
    <cellStyle name="40% - Accent5 2" xfId="101" xr:uid="{00000000-0005-0000-0000-000064000000}"/>
    <cellStyle name="40% - Accent5 2 2" xfId="102" xr:uid="{00000000-0005-0000-0000-000065000000}"/>
    <cellStyle name="40% - Accent5 2 3" xfId="103" xr:uid="{00000000-0005-0000-0000-000066000000}"/>
    <cellStyle name="40% - Accent5 2 4" xfId="104" xr:uid="{00000000-0005-0000-0000-000067000000}"/>
    <cellStyle name="40% - Accent5 2 5" xfId="105" xr:uid="{00000000-0005-0000-0000-000068000000}"/>
    <cellStyle name="40% - Accent5 2 6" xfId="106" xr:uid="{00000000-0005-0000-0000-000069000000}"/>
    <cellStyle name="40% - Accent5 2 7" xfId="107" xr:uid="{00000000-0005-0000-0000-00006A000000}"/>
    <cellStyle name="40% - Accent5 2 7 2" xfId="108" xr:uid="{00000000-0005-0000-0000-00006B000000}"/>
    <cellStyle name="40% - Accent5 3" xfId="109" xr:uid="{00000000-0005-0000-0000-00006C000000}"/>
    <cellStyle name="40% - Accent5 3 2" xfId="110" xr:uid="{00000000-0005-0000-0000-00006D000000}"/>
    <cellStyle name="40% - Accent6 2" xfId="111" xr:uid="{00000000-0005-0000-0000-00006E000000}"/>
    <cellStyle name="40% - Accent6 2 2" xfId="112" xr:uid="{00000000-0005-0000-0000-00006F000000}"/>
    <cellStyle name="40% - Accent6 2 3" xfId="113" xr:uid="{00000000-0005-0000-0000-000070000000}"/>
    <cellStyle name="40% - Accent6 2 4" xfId="114" xr:uid="{00000000-0005-0000-0000-000071000000}"/>
    <cellStyle name="40% - Accent6 2 5" xfId="115" xr:uid="{00000000-0005-0000-0000-000072000000}"/>
    <cellStyle name="40% - Accent6 2 6" xfId="116" xr:uid="{00000000-0005-0000-0000-000073000000}"/>
    <cellStyle name="40% - Accent6 2 7" xfId="117" xr:uid="{00000000-0005-0000-0000-000074000000}"/>
    <cellStyle name="40% - Accent6 2 7 2" xfId="118" xr:uid="{00000000-0005-0000-0000-000075000000}"/>
    <cellStyle name="40% - Accent6 3" xfId="119" xr:uid="{00000000-0005-0000-0000-000076000000}"/>
    <cellStyle name="40% - Accent6 3 2" xfId="120" xr:uid="{00000000-0005-0000-0000-000077000000}"/>
    <cellStyle name="60% - Accent1 2" xfId="121" xr:uid="{00000000-0005-0000-0000-000078000000}"/>
    <cellStyle name="60% - Accent1 2 2" xfId="122" xr:uid="{00000000-0005-0000-0000-000079000000}"/>
    <cellStyle name="60% - Accent1 2 3" xfId="123" xr:uid="{00000000-0005-0000-0000-00007A000000}"/>
    <cellStyle name="60% - Accent1 2 4" xfId="124" xr:uid="{00000000-0005-0000-0000-00007B000000}"/>
    <cellStyle name="60% - Accent1 2 5" xfId="125" xr:uid="{00000000-0005-0000-0000-00007C000000}"/>
    <cellStyle name="60% - Accent1 2 6" xfId="126" xr:uid="{00000000-0005-0000-0000-00007D000000}"/>
    <cellStyle name="60% - Accent1 2 7" xfId="127" xr:uid="{00000000-0005-0000-0000-00007E000000}"/>
    <cellStyle name="60% - Accent1 3" xfId="128" xr:uid="{00000000-0005-0000-0000-00007F000000}"/>
    <cellStyle name="60% - Accent2 2" xfId="129" xr:uid="{00000000-0005-0000-0000-000080000000}"/>
    <cellStyle name="60% - Accent2 2 2" xfId="130" xr:uid="{00000000-0005-0000-0000-000081000000}"/>
    <cellStyle name="60% - Accent2 2 3" xfId="131" xr:uid="{00000000-0005-0000-0000-000082000000}"/>
    <cellStyle name="60% - Accent2 2 4" xfId="132" xr:uid="{00000000-0005-0000-0000-000083000000}"/>
    <cellStyle name="60% - Accent2 2 5" xfId="133" xr:uid="{00000000-0005-0000-0000-000084000000}"/>
    <cellStyle name="60% - Accent2 2 6" xfId="134" xr:uid="{00000000-0005-0000-0000-000085000000}"/>
    <cellStyle name="60% - Accent2 2 7" xfId="135" xr:uid="{00000000-0005-0000-0000-000086000000}"/>
    <cellStyle name="60% - Accent2 3" xfId="136" xr:uid="{00000000-0005-0000-0000-000087000000}"/>
    <cellStyle name="60% - Accent3 2" xfId="137" xr:uid="{00000000-0005-0000-0000-000088000000}"/>
    <cellStyle name="60% - Accent3 2 2" xfId="138" xr:uid="{00000000-0005-0000-0000-000089000000}"/>
    <cellStyle name="60% - Accent3 2 3" xfId="139" xr:uid="{00000000-0005-0000-0000-00008A000000}"/>
    <cellStyle name="60% - Accent3 2 4" xfId="140" xr:uid="{00000000-0005-0000-0000-00008B000000}"/>
    <cellStyle name="60% - Accent3 2 5" xfId="141" xr:uid="{00000000-0005-0000-0000-00008C000000}"/>
    <cellStyle name="60% - Accent3 2 6" xfId="142" xr:uid="{00000000-0005-0000-0000-00008D000000}"/>
    <cellStyle name="60% - Accent3 2 7" xfId="143" xr:uid="{00000000-0005-0000-0000-00008E000000}"/>
    <cellStyle name="60% - Accent3 3" xfId="144" xr:uid="{00000000-0005-0000-0000-00008F000000}"/>
    <cellStyle name="60% - Accent4 2" xfId="145" xr:uid="{00000000-0005-0000-0000-000090000000}"/>
    <cellStyle name="60% - Accent4 2 2" xfId="146" xr:uid="{00000000-0005-0000-0000-000091000000}"/>
    <cellStyle name="60% - Accent4 2 3" xfId="147" xr:uid="{00000000-0005-0000-0000-000092000000}"/>
    <cellStyle name="60% - Accent4 2 4" xfId="148" xr:uid="{00000000-0005-0000-0000-000093000000}"/>
    <cellStyle name="60% - Accent4 2 5" xfId="149" xr:uid="{00000000-0005-0000-0000-000094000000}"/>
    <cellStyle name="60% - Accent4 2 6" xfId="150" xr:uid="{00000000-0005-0000-0000-000095000000}"/>
    <cellStyle name="60% - Accent4 2 7" xfId="151" xr:uid="{00000000-0005-0000-0000-000096000000}"/>
    <cellStyle name="60% - Accent4 3" xfId="152" xr:uid="{00000000-0005-0000-0000-000097000000}"/>
    <cellStyle name="60% - Accent5 2" xfId="153" xr:uid="{00000000-0005-0000-0000-000098000000}"/>
    <cellStyle name="60% - Accent5 2 2" xfId="154" xr:uid="{00000000-0005-0000-0000-000099000000}"/>
    <cellStyle name="60% - Accent5 2 3" xfId="155" xr:uid="{00000000-0005-0000-0000-00009A000000}"/>
    <cellStyle name="60% - Accent5 2 4" xfId="156" xr:uid="{00000000-0005-0000-0000-00009B000000}"/>
    <cellStyle name="60% - Accent5 2 5" xfId="157" xr:uid="{00000000-0005-0000-0000-00009C000000}"/>
    <cellStyle name="60% - Accent5 2 6" xfId="158" xr:uid="{00000000-0005-0000-0000-00009D000000}"/>
    <cellStyle name="60% - Accent5 2 7" xfId="159" xr:uid="{00000000-0005-0000-0000-00009E000000}"/>
    <cellStyle name="60% - Accent5 3" xfId="160" xr:uid="{00000000-0005-0000-0000-00009F000000}"/>
    <cellStyle name="60% - Accent6 2" xfId="161" xr:uid="{00000000-0005-0000-0000-0000A0000000}"/>
    <cellStyle name="60% - Accent6 2 2" xfId="162" xr:uid="{00000000-0005-0000-0000-0000A1000000}"/>
    <cellStyle name="60% - Accent6 2 3" xfId="163" xr:uid="{00000000-0005-0000-0000-0000A2000000}"/>
    <cellStyle name="60% - Accent6 2 4" xfId="164" xr:uid="{00000000-0005-0000-0000-0000A3000000}"/>
    <cellStyle name="60% - Accent6 2 5" xfId="165" xr:uid="{00000000-0005-0000-0000-0000A4000000}"/>
    <cellStyle name="60% - Accent6 2 6" xfId="166" xr:uid="{00000000-0005-0000-0000-0000A5000000}"/>
    <cellStyle name="60% - Accent6 2 7" xfId="167" xr:uid="{00000000-0005-0000-0000-0000A6000000}"/>
    <cellStyle name="60% - Accent6 3" xfId="168" xr:uid="{00000000-0005-0000-0000-0000A7000000}"/>
    <cellStyle name="Accent1 2" xfId="169" xr:uid="{00000000-0005-0000-0000-0000A8000000}"/>
    <cellStyle name="Accent1 2 2" xfId="170" xr:uid="{00000000-0005-0000-0000-0000A9000000}"/>
    <cellStyle name="Accent1 2 3" xfId="171" xr:uid="{00000000-0005-0000-0000-0000AA000000}"/>
    <cellStyle name="Accent1 2 4" xfId="172" xr:uid="{00000000-0005-0000-0000-0000AB000000}"/>
    <cellStyle name="Accent1 2 5" xfId="173" xr:uid="{00000000-0005-0000-0000-0000AC000000}"/>
    <cellStyle name="Accent1 2 6" xfId="174" xr:uid="{00000000-0005-0000-0000-0000AD000000}"/>
    <cellStyle name="Accent1 2 7" xfId="175" xr:uid="{00000000-0005-0000-0000-0000AE000000}"/>
    <cellStyle name="Accent1 3" xfId="176" xr:uid="{00000000-0005-0000-0000-0000AF000000}"/>
    <cellStyle name="Accent2 2" xfId="177" xr:uid="{00000000-0005-0000-0000-0000B0000000}"/>
    <cellStyle name="Accent2 2 2" xfId="178" xr:uid="{00000000-0005-0000-0000-0000B1000000}"/>
    <cellStyle name="Accent2 2 3" xfId="179" xr:uid="{00000000-0005-0000-0000-0000B2000000}"/>
    <cellStyle name="Accent2 2 4" xfId="180" xr:uid="{00000000-0005-0000-0000-0000B3000000}"/>
    <cellStyle name="Accent2 2 5" xfId="181" xr:uid="{00000000-0005-0000-0000-0000B4000000}"/>
    <cellStyle name="Accent2 2 6" xfId="182" xr:uid="{00000000-0005-0000-0000-0000B5000000}"/>
    <cellStyle name="Accent2 2 7" xfId="183" xr:uid="{00000000-0005-0000-0000-0000B6000000}"/>
    <cellStyle name="Accent2 3" xfId="184" xr:uid="{00000000-0005-0000-0000-0000B7000000}"/>
    <cellStyle name="Accent3 2" xfId="185" xr:uid="{00000000-0005-0000-0000-0000B8000000}"/>
    <cellStyle name="Accent3 2 2" xfId="186" xr:uid="{00000000-0005-0000-0000-0000B9000000}"/>
    <cellStyle name="Accent3 2 3" xfId="187" xr:uid="{00000000-0005-0000-0000-0000BA000000}"/>
    <cellStyle name="Accent3 2 4" xfId="188" xr:uid="{00000000-0005-0000-0000-0000BB000000}"/>
    <cellStyle name="Accent3 2 5" xfId="189" xr:uid="{00000000-0005-0000-0000-0000BC000000}"/>
    <cellStyle name="Accent3 2 6" xfId="190" xr:uid="{00000000-0005-0000-0000-0000BD000000}"/>
    <cellStyle name="Accent3 2 7" xfId="191" xr:uid="{00000000-0005-0000-0000-0000BE000000}"/>
    <cellStyle name="Accent3 3" xfId="192" xr:uid="{00000000-0005-0000-0000-0000BF000000}"/>
    <cellStyle name="Accent4 2" xfId="193" xr:uid="{00000000-0005-0000-0000-0000C0000000}"/>
    <cellStyle name="Accent4 2 2" xfId="194" xr:uid="{00000000-0005-0000-0000-0000C1000000}"/>
    <cellStyle name="Accent4 2 3" xfId="195" xr:uid="{00000000-0005-0000-0000-0000C2000000}"/>
    <cellStyle name="Accent4 2 4" xfId="196" xr:uid="{00000000-0005-0000-0000-0000C3000000}"/>
    <cellStyle name="Accent4 2 5" xfId="197" xr:uid="{00000000-0005-0000-0000-0000C4000000}"/>
    <cellStyle name="Accent4 2 6" xfId="198" xr:uid="{00000000-0005-0000-0000-0000C5000000}"/>
    <cellStyle name="Accent4 2 7" xfId="199" xr:uid="{00000000-0005-0000-0000-0000C6000000}"/>
    <cellStyle name="Accent4 3" xfId="200" xr:uid="{00000000-0005-0000-0000-0000C7000000}"/>
    <cellStyle name="Accent5 2" xfId="201" xr:uid="{00000000-0005-0000-0000-0000C8000000}"/>
    <cellStyle name="Accent5 2 2" xfId="202" xr:uid="{00000000-0005-0000-0000-0000C9000000}"/>
    <cellStyle name="Accent5 2 3" xfId="203" xr:uid="{00000000-0005-0000-0000-0000CA000000}"/>
    <cellStyle name="Accent5 2 4" xfId="204" xr:uid="{00000000-0005-0000-0000-0000CB000000}"/>
    <cellStyle name="Accent5 2 5" xfId="205" xr:uid="{00000000-0005-0000-0000-0000CC000000}"/>
    <cellStyle name="Accent5 2 6" xfId="206" xr:uid="{00000000-0005-0000-0000-0000CD000000}"/>
    <cellStyle name="Accent5 2 7" xfId="207" xr:uid="{00000000-0005-0000-0000-0000CE000000}"/>
    <cellStyle name="Accent5 3" xfId="208" xr:uid="{00000000-0005-0000-0000-0000CF000000}"/>
    <cellStyle name="Accent6 2" xfId="209" xr:uid="{00000000-0005-0000-0000-0000D0000000}"/>
    <cellStyle name="Accent6 2 2" xfId="210" xr:uid="{00000000-0005-0000-0000-0000D1000000}"/>
    <cellStyle name="Accent6 2 3" xfId="211" xr:uid="{00000000-0005-0000-0000-0000D2000000}"/>
    <cellStyle name="Accent6 2 4" xfId="212" xr:uid="{00000000-0005-0000-0000-0000D3000000}"/>
    <cellStyle name="Accent6 2 5" xfId="213" xr:uid="{00000000-0005-0000-0000-0000D4000000}"/>
    <cellStyle name="Accent6 2 6" xfId="214" xr:uid="{00000000-0005-0000-0000-0000D5000000}"/>
    <cellStyle name="Accent6 2 7" xfId="215" xr:uid="{00000000-0005-0000-0000-0000D6000000}"/>
    <cellStyle name="Accent6 3" xfId="216" xr:uid="{00000000-0005-0000-0000-0000D7000000}"/>
    <cellStyle name="Bad 2" xfId="217" xr:uid="{00000000-0005-0000-0000-0000D8000000}"/>
    <cellStyle name="Bad 2 2" xfId="218" xr:uid="{00000000-0005-0000-0000-0000D9000000}"/>
    <cellStyle name="Bad 2 3" xfId="219" xr:uid="{00000000-0005-0000-0000-0000DA000000}"/>
    <cellStyle name="Bad 2 4" xfId="220" xr:uid="{00000000-0005-0000-0000-0000DB000000}"/>
    <cellStyle name="Bad 2 5" xfId="221" xr:uid="{00000000-0005-0000-0000-0000DC000000}"/>
    <cellStyle name="Bad 2 6" xfId="222" xr:uid="{00000000-0005-0000-0000-0000DD000000}"/>
    <cellStyle name="Bad 2 7" xfId="223" xr:uid="{00000000-0005-0000-0000-0000DE000000}"/>
    <cellStyle name="Bad 3" xfId="224" xr:uid="{00000000-0005-0000-0000-0000DF000000}"/>
    <cellStyle name="Calculation 2" xfId="225" xr:uid="{00000000-0005-0000-0000-0000E0000000}"/>
    <cellStyle name="Calculation 2 2" xfId="226" xr:uid="{00000000-0005-0000-0000-0000E1000000}"/>
    <cellStyle name="Calculation 2 3" xfId="227" xr:uid="{00000000-0005-0000-0000-0000E2000000}"/>
    <cellStyle name="Calculation 2 4" xfId="228" xr:uid="{00000000-0005-0000-0000-0000E3000000}"/>
    <cellStyle name="Calculation 2 5" xfId="229" xr:uid="{00000000-0005-0000-0000-0000E4000000}"/>
    <cellStyle name="Calculation 2 6" xfId="230" xr:uid="{00000000-0005-0000-0000-0000E5000000}"/>
    <cellStyle name="Calculation 2 7" xfId="231" xr:uid="{00000000-0005-0000-0000-0000E6000000}"/>
    <cellStyle name="Calculation 3" xfId="232" xr:uid="{00000000-0005-0000-0000-0000E7000000}"/>
    <cellStyle name="Check Cell 2" xfId="233" xr:uid="{00000000-0005-0000-0000-0000E8000000}"/>
    <cellStyle name="Check Cell 2 2" xfId="234" xr:uid="{00000000-0005-0000-0000-0000E9000000}"/>
    <cellStyle name="Check Cell 2 3" xfId="235" xr:uid="{00000000-0005-0000-0000-0000EA000000}"/>
    <cellStyle name="Check Cell 2 4" xfId="236" xr:uid="{00000000-0005-0000-0000-0000EB000000}"/>
    <cellStyle name="Check Cell 2 5" xfId="237" xr:uid="{00000000-0005-0000-0000-0000EC000000}"/>
    <cellStyle name="Check Cell 2 6" xfId="238" xr:uid="{00000000-0005-0000-0000-0000ED000000}"/>
    <cellStyle name="Check Cell 2 7" xfId="239" xr:uid="{00000000-0005-0000-0000-0000EE000000}"/>
    <cellStyle name="Check Cell 3" xfId="240" xr:uid="{00000000-0005-0000-0000-0000EF000000}"/>
    <cellStyle name="Comma 2" xfId="241" xr:uid="{00000000-0005-0000-0000-0000F0000000}"/>
    <cellStyle name="Currency 2" xfId="242" xr:uid="{00000000-0005-0000-0000-0000F1000000}"/>
    <cellStyle name="Currency 3" xfId="243" xr:uid="{00000000-0005-0000-0000-0000F2000000}"/>
    <cellStyle name="Explanatory Text 2" xfId="244" xr:uid="{00000000-0005-0000-0000-0000F3000000}"/>
    <cellStyle name="Explanatory Text 2 2" xfId="245" xr:uid="{00000000-0005-0000-0000-0000F4000000}"/>
    <cellStyle name="Explanatory Text 2 3" xfId="246" xr:uid="{00000000-0005-0000-0000-0000F5000000}"/>
    <cellStyle name="Explanatory Text 2 4" xfId="247" xr:uid="{00000000-0005-0000-0000-0000F6000000}"/>
    <cellStyle name="Explanatory Text 2 5" xfId="248" xr:uid="{00000000-0005-0000-0000-0000F7000000}"/>
    <cellStyle name="Explanatory Text 2 6" xfId="249" xr:uid="{00000000-0005-0000-0000-0000F8000000}"/>
    <cellStyle name="Explanatory Text 2 7" xfId="250" xr:uid="{00000000-0005-0000-0000-0000F9000000}"/>
    <cellStyle name="Explanatory Text 3" xfId="251" xr:uid="{00000000-0005-0000-0000-0000FA000000}"/>
    <cellStyle name="Good 2" xfId="252" xr:uid="{00000000-0005-0000-0000-0000FB000000}"/>
    <cellStyle name="Good 2 2" xfId="253" xr:uid="{00000000-0005-0000-0000-0000FC000000}"/>
    <cellStyle name="Good 2 3" xfId="254" xr:uid="{00000000-0005-0000-0000-0000FD000000}"/>
    <cellStyle name="Good 2 4" xfId="255" xr:uid="{00000000-0005-0000-0000-0000FE000000}"/>
    <cellStyle name="Good 2 5" xfId="256" xr:uid="{00000000-0005-0000-0000-0000FF000000}"/>
    <cellStyle name="Good 2 6" xfId="257" xr:uid="{00000000-0005-0000-0000-000000010000}"/>
    <cellStyle name="Good 2 7" xfId="258" xr:uid="{00000000-0005-0000-0000-000001010000}"/>
    <cellStyle name="Good 3" xfId="259" xr:uid="{00000000-0005-0000-0000-000002010000}"/>
    <cellStyle name="Heading 1 2" xfId="260" xr:uid="{00000000-0005-0000-0000-000003010000}"/>
    <cellStyle name="Heading 1 2 2" xfId="261" xr:uid="{00000000-0005-0000-0000-000004010000}"/>
    <cellStyle name="Heading 1 2 3" xfId="262" xr:uid="{00000000-0005-0000-0000-000005010000}"/>
    <cellStyle name="Heading 1 2 4" xfId="263" xr:uid="{00000000-0005-0000-0000-000006010000}"/>
    <cellStyle name="Heading 1 2 5" xfId="264" xr:uid="{00000000-0005-0000-0000-000007010000}"/>
    <cellStyle name="Heading 1 2 6" xfId="265" xr:uid="{00000000-0005-0000-0000-000008010000}"/>
    <cellStyle name="Heading 1 2 7" xfId="266" xr:uid="{00000000-0005-0000-0000-000009010000}"/>
    <cellStyle name="Heading 1 3" xfId="267" xr:uid="{00000000-0005-0000-0000-00000A010000}"/>
    <cellStyle name="Heading 2 2" xfId="268" xr:uid="{00000000-0005-0000-0000-00000B010000}"/>
    <cellStyle name="Heading 2 2 2" xfId="269" xr:uid="{00000000-0005-0000-0000-00000C010000}"/>
    <cellStyle name="Heading 2 2 3" xfId="270" xr:uid="{00000000-0005-0000-0000-00000D010000}"/>
    <cellStyle name="Heading 2 2 4" xfId="271" xr:uid="{00000000-0005-0000-0000-00000E010000}"/>
    <cellStyle name="Heading 2 2 5" xfId="272" xr:uid="{00000000-0005-0000-0000-00000F010000}"/>
    <cellStyle name="Heading 2 2 6" xfId="273" xr:uid="{00000000-0005-0000-0000-000010010000}"/>
    <cellStyle name="Heading 2 2 7" xfId="274" xr:uid="{00000000-0005-0000-0000-000011010000}"/>
    <cellStyle name="Heading 2 3" xfId="275" xr:uid="{00000000-0005-0000-0000-000012010000}"/>
    <cellStyle name="Heading 3 2" xfId="276" xr:uid="{00000000-0005-0000-0000-000013010000}"/>
    <cellStyle name="Heading 3 2 2" xfId="277" xr:uid="{00000000-0005-0000-0000-000014010000}"/>
    <cellStyle name="Heading 3 2 3" xfId="278" xr:uid="{00000000-0005-0000-0000-000015010000}"/>
    <cellStyle name="Heading 3 2 4" xfId="279" xr:uid="{00000000-0005-0000-0000-000016010000}"/>
    <cellStyle name="Heading 3 2 5" xfId="280" xr:uid="{00000000-0005-0000-0000-000017010000}"/>
    <cellStyle name="Heading 3 2 6" xfId="281" xr:uid="{00000000-0005-0000-0000-000018010000}"/>
    <cellStyle name="Heading 3 2 7" xfId="282" xr:uid="{00000000-0005-0000-0000-000019010000}"/>
    <cellStyle name="Heading 3 3" xfId="283" xr:uid="{00000000-0005-0000-0000-00001A010000}"/>
    <cellStyle name="Heading 4 2" xfId="284" xr:uid="{00000000-0005-0000-0000-00001B010000}"/>
    <cellStyle name="Heading 4 2 2" xfId="285" xr:uid="{00000000-0005-0000-0000-00001C010000}"/>
    <cellStyle name="Heading 4 2 3" xfId="286" xr:uid="{00000000-0005-0000-0000-00001D010000}"/>
    <cellStyle name="Heading 4 2 4" xfId="287" xr:uid="{00000000-0005-0000-0000-00001E010000}"/>
    <cellStyle name="Heading 4 2 5" xfId="288" xr:uid="{00000000-0005-0000-0000-00001F010000}"/>
    <cellStyle name="Heading 4 2 6" xfId="289" xr:uid="{00000000-0005-0000-0000-000020010000}"/>
    <cellStyle name="Heading 4 2 7" xfId="290" xr:uid="{00000000-0005-0000-0000-000021010000}"/>
    <cellStyle name="Heading 4 3" xfId="291" xr:uid="{00000000-0005-0000-0000-000022010000}"/>
    <cellStyle name="Hyperlink 2" xfId="292" xr:uid="{00000000-0005-0000-0000-000023010000}"/>
    <cellStyle name="Input 2" xfId="293" xr:uid="{00000000-0005-0000-0000-000024010000}"/>
    <cellStyle name="Input 2 2" xfId="294" xr:uid="{00000000-0005-0000-0000-000025010000}"/>
    <cellStyle name="Input 2 3" xfId="295" xr:uid="{00000000-0005-0000-0000-000026010000}"/>
    <cellStyle name="Input 2 4" xfId="296" xr:uid="{00000000-0005-0000-0000-000027010000}"/>
    <cellStyle name="Input 2 5" xfId="297" xr:uid="{00000000-0005-0000-0000-000028010000}"/>
    <cellStyle name="Input 2 6" xfId="298" xr:uid="{00000000-0005-0000-0000-000029010000}"/>
    <cellStyle name="Input 2 7" xfId="299" xr:uid="{00000000-0005-0000-0000-00002A010000}"/>
    <cellStyle name="Input 3" xfId="300" xr:uid="{00000000-0005-0000-0000-00002B010000}"/>
    <cellStyle name="Linked Cell 2" xfId="301" xr:uid="{00000000-0005-0000-0000-00002C010000}"/>
    <cellStyle name="Linked Cell 2 2" xfId="302" xr:uid="{00000000-0005-0000-0000-00002D010000}"/>
    <cellStyle name="Linked Cell 2 3" xfId="303" xr:uid="{00000000-0005-0000-0000-00002E010000}"/>
    <cellStyle name="Linked Cell 2 4" xfId="304" xr:uid="{00000000-0005-0000-0000-00002F010000}"/>
    <cellStyle name="Linked Cell 2 5" xfId="305" xr:uid="{00000000-0005-0000-0000-000030010000}"/>
    <cellStyle name="Linked Cell 2 6" xfId="306" xr:uid="{00000000-0005-0000-0000-000031010000}"/>
    <cellStyle name="Linked Cell 2 7" xfId="307" xr:uid="{00000000-0005-0000-0000-000032010000}"/>
    <cellStyle name="Linked Cell 3" xfId="308" xr:uid="{00000000-0005-0000-0000-000033010000}"/>
    <cellStyle name="Neutral 2" xfId="309" xr:uid="{00000000-0005-0000-0000-000034010000}"/>
    <cellStyle name="Neutral 2 2" xfId="310" xr:uid="{00000000-0005-0000-0000-000035010000}"/>
    <cellStyle name="Neutral 2 3" xfId="311" xr:uid="{00000000-0005-0000-0000-000036010000}"/>
    <cellStyle name="Neutral 2 4" xfId="312" xr:uid="{00000000-0005-0000-0000-000037010000}"/>
    <cellStyle name="Neutral 2 5" xfId="313" xr:uid="{00000000-0005-0000-0000-000038010000}"/>
    <cellStyle name="Neutral 2 6" xfId="314" xr:uid="{00000000-0005-0000-0000-000039010000}"/>
    <cellStyle name="Neutral 2 7" xfId="315" xr:uid="{00000000-0005-0000-0000-00003A010000}"/>
    <cellStyle name="Neutral 3" xfId="316" xr:uid="{00000000-0005-0000-0000-00003B010000}"/>
    <cellStyle name="Normal" xfId="0" builtinId="0"/>
    <cellStyle name="Normal 10" xfId="317" xr:uid="{00000000-0005-0000-0000-00003C010000}"/>
    <cellStyle name="Normal 17" xfId="318" xr:uid="{00000000-0005-0000-0000-00003D010000}"/>
    <cellStyle name="Normal 2" xfId="387" xr:uid="{CC846F10-D7EE-4B73-A725-4056CC4149A6}"/>
    <cellStyle name="Normal 2 2" xfId="319" xr:uid="{00000000-0005-0000-0000-00003E010000}"/>
    <cellStyle name="Normal 3 2" xfId="320" xr:uid="{00000000-0005-0000-0000-00003F010000}"/>
    <cellStyle name="Normal 3 3" xfId="321" xr:uid="{00000000-0005-0000-0000-000040010000}"/>
    <cellStyle name="Normal 4 2" xfId="322" xr:uid="{00000000-0005-0000-0000-000041010000}"/>
    <cellStyle name="Normal 8 2" xfId="323" xr:uid="{00000000-0005-0000-0000-000042010000}"/>
    <cellStyle name="Normal 9 2" xfId="324" xr:uid="{00000000-0005-0000-0000-000043010000}"/>
    <cellStyle name="Note 10" xfId="325" xr:uid="{00000000-0005-0000-0000-000044010000}"/>
    <cellStyle name="Note 2" xfId="326" xr:uid="{00000000-0005-0000-0000-000045010000}"/>
    <cellStyle name="Note 2 2" xfId="327" xr:uid="{00000000-0005-0000-0000-000046010000}"/>
    <cellStyle name="Note 2 3" xfId="328" xr:uid="{00000000-0005-0000-0000-000047010000}"/>
    <cellStyle name="Note 2 4" xfId="329" xr:uid="{00000000-0005-0000-0000-000048010000}"/>
    <cellStyle name="Note 2 5" xfId="330" xr:uid="{00000000-0005-0000-0000-000049010000}"/>
    <cellStyle name="Note 2 6" xfId="331" xr:uid="{00000000-0005-0000-0000-00004A010000}"/>
    <cellStyle name="Note 2 7" xfId="332" xr:uid="{00000000-0005-0000-0000-00004B010000}"/>
    <cellStyle name="Note 3" xfId="333" xr:uid="{00000000-0005-0000-0000-00004C010000}"/>
    <cellStyle name="Note 3 2" xfId="334" xr:uid="{00000000-0005-0000-0000-00004D010000}"/>
    <cellStyle name="Note 4" xfId="335" xr:uid="{00000000-0005-0000-0000-00004E010000}"/>
    <cellStyle name="Note 4 2" xfId="336" xr:uid="{00000000-0005-0000-0000-00004F010000}"/>
    <cellStyle name="Note 5" xfId="337" xr:uid="{00000000-0005-0000-0000-000050010000}"/>
    <cellStyle name="Note 5 2" xfId="338" xr:uid="{00000000-0005-0000-0000-000051010000}"/>
    <cellStyle name="Note 6" xfId="339" xr:uid="{00000000-0005-0000-0000-000052010000}"/>
    <cellStyle name="Note 6 2" xfId="340" xr:uid="{00000000-0005-0000-0000-000053010000}"/>
    <cellStyle name="Note 7" xfId="341" xr:uid="{00000000-0005-0000-0000-000054010000}"/>
    <cellStyle name="Note 7 2" xfId="342" xr:uid="{00000000-0005-0000-0000-000055010000}"/>
    <cellStyle name="Note 8" xfId="343" xr:uid="{00000000-0005-0000-0000-000056010000}"/>
    <cellStyle name="Note 8 2" xfId="344" xr:uid="{00000000-0005-0000-0000-000057010000}"/>
    <cellStyle name="Note 9" xfId="345" xr:uid="{00000000-0005-0000-0000-000058010000}"/>
    <cellStyle name="Note 9 2" xfId="346" xr:uid="{00000000-0005-0000-0000-000059010000}"/>
    <cellStyle name="Output 2" xfId="347" xr:uid="{00000000-0005-0000-0000-00005A010000}"/>
    <cellStyle name="Output 2 2" xfId="348" xr:uid="{00000000-0005-0000-0000-00005B010000}"/>
    <cellStyle name="Output 2 3" xfId="349" xr:uid="{00000000-0005-0000-0000-00005C010000}"/>
    <cellStyle name="Output 2 4" xfId="350" xr:uid="{00000000-0005-0000-0000-00005D010000}"/>
    <cellStyle name="Output 2 5" xfId="351" xr:uid="{00000000-0005-0000-0000-00005E010000}"/>
    <cellStyle name="Output 2 6" xfId="352" xr:uid="{00000000-0005-0000-0000-00005F010000}"/>
    <cellStyle name="Output 2 7" xfId="353" xr:uid="{00000000-0005-0000-0000-000060010000}"/>
    <cellStyle name="Output 3" xfId="354" xr:uid="{00000000-0005-0000-0000-000061010000}"/>
    <cellStyle name="Percent" xfId="384" builtinId="5"/>
    <cellStyle name="Percent 2" xfId="355" xr:uid="{00000000-0005-0000-0000-000062010000}"/>
    <cellStyle name="Percent 2 2" xfId="356" xr:uid="{00000000-0005-0000-0000-000063010000}"/>
    <cellStyle name="Style 1" xfId="357" xr:uid="{00000000-0005-0000-0000-000064010000}"/>
    <cellStyle name="Title 2" xfId="358" xr:uid="{00000000-0005-0000-0000-000065010000}"/>
    <cellStyle name="Title 2 2" xfId="359" xr:uid="{00000000-0005-0000-0000-000066010000}"/>
    <cellStyle name="Title 2 3" xfId="360" xr:uid="{00000000-0005-0000-0000-000067010000}"/>
    <cellStyle name="Title 2 4" xfId="361" xr:uid="{00000000-0005-0000-0000-000068010000}"/>
    <cellStyle name="Title 2 5" xfId="362" xr:uid="{00000000-0005-0000-0000-000069010000}"/>
    <cellStyle name="Title 2 6" xfId="363" xr:uid="{00000000-0005-0000-0000-00006A010000}"/>
    <cellStyle name="Title 2 7" xfId="364" xr:uid="{00000000-0005-0000-0000-00006B010000}"/>
    <cellStyle name="Title 3" xfId="365" xr:uid="{00000000-0005-0000-0000-00006C010000}"/>
    <cellStyle name="Total 2" xfId="366" xr:uid="{00000000-0005-0000-0000-00006D010000}"/>
    <cellStyle name="Total 2 2" xfId="367" xr:uid="{00000000-0005-0000-0000-00006E010000}"/>
    <cellStyle name="Total 2 3" xfId="368" xr:uid="{00000000-0005-0000-0000-00006F010000}"/>
    <cellStyle name="Total 2 4" xfId="369" xr:uid="{00000000-0005-0000-0000-000070010000}"/>
    <cellStyle name="Total 2 5" xfId="370" xr:uid="{00000000-0005-0000-0000-000071010000}"/>
    <cellStyle name="Total 2 6" xfId="371" xr:uid="{00000000-0005-0000-0000-000072010000}"/>
    <cellStyle name="Total 2 7" xfId="372" xr:uid="{00000000-0005-0000-0000-000073010000}"/>
    <cellStyle name="Total 3" xfId="373" xr:uid="{00000000-0005-0000-0000-000074010000}"/>
    <cellStyle name="Warning Text 2" xfId="374" xr:uid="{00000000-0005-0000-0000-000075010000}"/>
    <cellStyle name="Warning Text 2 2" xfId="375" xr:uid="{00000000-0005-0000-0000-000076010000}"/>
    <cellStyle name="Warning Text 2 3" xfId="376" xr:uid="{00000000-0005-0000-0000-000077010000}"/>
    <cellStyle name="Warning Text 2 4" xfId="377" xr:uid="{00000000-0005-0000-0000-000078010000}"/>
    <cellStyle name="Warning Text 2 5" xfId="378" xr:uid="{00000000-0005-0000-0000-000079010000}"/>
    <cellStyle name="Warning Text 2 6" xfId="379" xr:uid="{00000000-0005-0000-0000-00007A010000}"/>
    <cellStyle name="Warning Text 2 7" xfId="380" xr:uid="{00000000-0005-0000-0000-00007B010000}"/>
    <cellStyle name="Warning Text 3" xfId="381" xr:uid="{00000000-0005-0000-0000-00007C010000}"/>
    <cellStyle name="표준_Year One Shaw Brothers Titles __ Korea Version #01__Aug'03" xfId="386" xr:uid="{00000000-0005-0000-0000-000082010000}"/>
    <cellStyle name="一般 10" xfId="382" xr:uid="{00000000-0005-0000-0000-00007E010000}"/>
    <cellStyle name="一般 2" xfId="383" xr:uid="{00000000-0005-0000-0000-00007F010000}"/>
    <cellStyle name="一般_061212 閃耀女人心(TVB周大福FOREVERMARK_SR2)" xfId="388" xr:uid="{E99E4782-3EAA-4D1D-AE45-2A7E1EA8B7D4}"/>
    <cellStyle name="常规_Sheet1" xfId="385" xr:uid="{00000000-0005-0000-0000-000081010000}"/>
  </cellStyles>
  <dxfs count="0"/>
  <tableStyles count="0" defaultTableStyle="TableStyleMedium9" defaultPivotStyle="PivotStyleLight16"/>
  <colors>
    <mruColors>
      <color rgb="FFCCECFF"/>
      <color rgb="FFCCFFCC"/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32"/>
  <sheetViews>
    <sheetView zoomScale="70" zoomScaleNormal="70" zoomScaleSheetLayoutView="70" workbookViewId="0">
      <pane xSplit="1" ySplit="4" topLeftCell="B82" activePane="bottomRight" state="frozen"/>
      <selection pane="topRight" activeCell="B1" sqref="B1"/>
      <selection pane="bottomLeft" activeCell="A5" sqref="A5"/>
      <selection pane="bottomRight" activeCell="H98" sqref="H98:H101"/>
    </sheetView>
  </sheetViews>
  <sheetFormatPr defaultColWidth="9.453125" defaultRowHeight="15.5"/>
  <cols>
    <col min="1" max="1" width="7.6328125" style="233" customWidth="1"/>
    <col min="2" max="8" width="32.6328125" style="4" customWidth="1"/>
    <col min="9" max="9" width="7.6328125" style="234" customWidth="1"/>
    <col min="10" max="16384" width="9.453125" style="4"/>
  </cols>
  <sheetData>
    <row r="1" spans="1:9" ht="36" customHeight="1">
      <c r="A1" s="2"/>
      <c r="B1" s="3"/>
      <c r="C1" s="246" t="s">
        <v>161</v>
      </c>
      <c r="D1" s="246"/>
      <c r="E1" s="246"/>
      <c r="F1" s="246"/>
      <c r="G1" s="246"/>
      <c r="H1" s="3"/>
      <c r="I1" s="3"/>
    </row>
    <row r="2" spans="1:9" ht="17" customHeight="1" thickBot="1">
      <c r="A2" s="5" t="s">
        <v>111</v>
      </c>
      <c r="B2" s="6"/>
      <c r="C2" s="6"/>
      <c r="D2" s="1" t="s">
        <v>18</v>
      </c>
      <c r="E2" s="1"/>
      <c r="F2" s="7"/>
      <c r="G2" s="7"/>
      <c r="H2" s="247" t="s">
        <v>112</v>
      </c>
      <c r="I2" s="247"/>
    </row>
    <row r="3" spans="1:9" ht="17" customHeight="1" thickTop="1">
      <c r="A3" s="8" t="s">
        <v>19</v>
      </c>
      <c r="B3" s="9" t="s">
        <v>25</v>
      </c>
      <c r="C3" s="9" t="s">
        <v>26</v>
      </c>
      <c r="D3" s="9" t="s">
        <v>27</v>
      </c>
      <c r="E3" s="9" t="s">
        <v>28</v>
      </c>
      <c r="F3" s="9" t="s">
        <v>29</v>
      </c>
      <c r="G3" s="9" t="s">
        <v>30</v>
      </c>
      <c r="H3" s="9" t="s">
        <v>31</v>
      </c>
      <c r="I3" s="10" t="s">
        <v>19</v>
      </c>
    </row>
    <row r="4" spans="1:9" ht="17" customHeight="1" thickBot="1">
      <c r="A4" s="11"/>
      <c r="B4" s="12">
        <v>46174</v>
      </c>
      <c r="C4" s="12">
        <f t="shared" ref="C4:H4" si="0">SUM(B4+1)</f>
        <v>46175</v>
      </c>
      <c r="D4" s="13">
        <f t="shared" si="0"/>
        <v>46176</v>
      </c>
      <c r="E4" s="13">
        <f t="shared" si="0"/>
        <v>46177</v>
      </c>
      <c r="F4" s="13">
        <f t="shared" si="0"/>
        <v>46178</v>
      </c>
      <c r="G4" s="13">
        <f t="shared" si="0"/>
        <v>46179</v>
      </c>
      <c r="H4" s="13">
        <f t="shared" si="0"/>
        <v>46180</v>
      </c>
      <c r="I4" s="14"/>
    </row>
    <row r="5" spans="1:9" s="20" customFormat="1" ht="17" customHeight="1" thickBot="1">
      <c r="A5" s="15" t="s">
        <v>14</v>
      </c>
      <c r="B5" s="16"/>
      <c r="C5" s="17"/>
      <c r="D5" s="17"/>
      <c r="E5" s="17"/>
      <c r="F5" s="17"/>
      <c r="G5" s="17"/>
      <c r="H5" s="18"/>
      <c r="I5" s="19" t="s">
        <v>14</v>
      </c>
    </row>
    <row r="6" spans="1:9" ht="17" customHeight="1">
      <c r="A6" s="21"/>
      <c r="B6" s="22" t="s">
        <v>17</v>
      </c>
      <c r="C6" s="23" t="s">
        <v>17</v>
      </c>
      <c r="D6" s="24" t="str">
        <f t="shared" ref="D6:G7" si="1">C54</f>
        <v>魔法伽利略 When Science Meets Magic (8 EPI)</v>
      </c>
      <c r="E6" s="242" t="str">
        <f t="shared" si="1"/>
        <v>港生活．港享受 Dolce Vita 2021 (52 EPI)</v>
      </c>
      <c r="F6" s="250"/>
      <c r="G6" s="25" t="str">
        <f t="shared" si="1"/>
        <v xml:space="preserve">美食新聞報道 Gourmet Express </v>
      </c>
      <c r="H6" s="26" t="s">
        <v>17</v>
      </c>
      <c r="I6" s="27"/>
    </row>
    <row r="7" spans="1:9" ht="17" customHeight="1">
      <c r="A7" s="28">
        <v>30</v>
      </c>
      <c r="B7" s="29" t="str">
        <f>LEFT($H$99,5) &amp; " # " &amp; VALUE(RIGHT($H$99,2)-1)</f>
        <v>財經透視  # 22</v>
      </c>
      <c r="C7" s="30" t="str">
        <f>B26</f>
        <v>新聞掏寶  # 304</v>
      </c>
      <c r="D7" s="31" t="str">
        <f t="shared" si="1"/>
        <v># 6</v>
      </c>
      <c r="E7" s="30" t="str">
        <f t="shared" si="1"/>
        <v># 37</v>
      </c>
      <c r="F7" s="30" t="str">
        <f t="shared" si="1"/>
        <v># 38</v>
      </c>
      <c r="G7" s="30" t="str">
        <f t="shared" si="1"/>
        <v># 185</v>
      </c>
      <c r="H7" s="32" t="str">
        <f>D57</f>
        <v>自然系女子旅行 #5</v>
      </c>
      <c r="I7" s="33">
        <v>30</v>
      </c>
    </row>
    <row r="8" spans="1:9" ht="17" customHeight="1">
      <c r="A8" s="34"/>
      <c r="B8" s="22" t="s">
        <v>17</v>
      </c>
      <c r="C8" s="35"/>
      <c r="D8" s="36"/>
      <c r="E8" s="35" t="s">
        <v>51</v>
      </c>
      <c r="F8" s="37"/>
      <c r="G8" s="35"/>
      <c r="H8" s="38"/>
      <c r="I8" s="39"/>
    </row>
    <row r="9" spans="1:9" s="20" customFormat="1" ht="17" customHeight="1" thickBot="1">
      <c r="A9" s="11" t="s">
        <v>0</v>
      </c>
      <c r="B9" s="40" t="s">
        <v>140</v>
      </c>
      <c r="C9" s="41" t="str">
        <f t="shared" ref="C9:H9" si="2">"# " &amp; VALUE(RIGHT(B9,3)+1)</f>
        <v># 152</v>
      </c>
      <c r="D9" s="41" t="str">
        <f t="shared" si="2"/>
        <v># 153</v>
      </c>
      <c r="E9" s="41" t="str">
        <f t="shared" si="2"/>
        <v># 154</v>
      </c>
      <c r="F9" s="41" t="str">
        <f t="shared" si="2"/>
        <v># 155</v>
      </c>
      <c r="G9" s="41" t="str">
        <f t="shared" si="2"/>
        <v># 156</v>
      </c>
      <c r="H9" s="41" t="str">
        <f t="shared" si="2"/>
        <v># 157</v>
      </c>
      <c r="I9" s="42" t="s">
        <v>0</v>
      </c>
    </row>
    <row r="10" spans="1:9" ht="17" customHeight="1">
      <c r="A10" s="43"/>
      <c r="B10" s="255"/>
      <c r="C10" s="256"/>
      <c r="D10" s="256"/>
      <c r="E10" s="256"/>
      <c r="F10" s="257"/>
      <c r="G10" s="255"/>
      <c r="H10" s="258"/>
      <c r="I10" s="27"/>
    </row>
    <row r="11" spans="1:9" ht="17" customHeight="1">
      <c r="A11" s="28">
        <v>30</v>
      </c>
      <c r="B11" s="259"/>
      <c r="C11" s="259"/>
      <c r="D11" s="259"/>
      <c r="E11" s="259"/>
      <c r="F11" s="259"/>
      <c r="G11" s="260" t="s">
        <v>32</v>
      </c>
      <c r="H11" s="261"/>
      <c r="I11" s="33">
        <v>30</v>
      </c>
    </row>
    <row r="12" spans="1:9" ht="17" customHeight="1">
      <c r="A12" s="44"/>
      <c r="B12" s="262" t="s">
        <v>45</v>
      </c>
      <c r="C12" s="263"/>
      <c r="D12" s="263"/>
      <c r="E12" s="263"/>
      <c r="F12" s="264"/>
      <c r="G12" s="265"/>
      <c r="H12" s="266"/>
      <c r="I12" s="39"/>
    </row>
    <row r="13" spans="1:9" s="20" customFormat="1" ht="17" customHeight="1" thickBot="1">
      <c r="A13" s="45" t="s">
        <v>1</v>
      </c>
      <c r="B13" s="267"/>
      <c r="C13" s="268"/>
      <c r="D13" s="268"/>
      <c r="E13" s="268"/>
      <c r="F13" s="269"/>
      <c r="G13" s="270"/>
      <c r="H13" s="271"/>
      <c r="I13" s="42" t="s">
        <v>1</v>
      </c>
    </row>
    <row r="14" spans="1:9" ht="17" customHeight="1">
      <c r="A14" s="46"/>
      <c r="B14" s="47">
        <v>800163632</v>
      </c>
      <c r="C14" s="47"/>
      <c r="D14" s="48"/>
      <c r="E14" s="47"/>
      <c r="F14" s="48"/>
      <c r="G14" s="49">
        <v>800534134</v>
      </c>
      <c r="H14" s="47">
        <v>800606592</v>
      </c>
      <c r="I14" s="50"/>
    </row>
    <row r="15" spans="1:9" ht="17" customHeight="1">
      <c r="A15" s="51" t="s">
        <v>2</v>
      </c>
      <c r="B15" s="52"/>
      <c r="C15" s="53"/>
      <c r="D15" s="54" t="s">
        <v>108</v>
      </c>
      <c r="E15" s="55"/>
      <c r="F15" s="53"/>
      <c r="G15" s="56" t="s">
        <v>75</v>
      </c>
      <c r="H15" s="57" t="s">
        <v>76</v>
      </c>
      <c r="I15" s="58" t="s">
        <v>2</v>
      </c>
    </row>
    <row r="16" spans="1:9" ht="17" customHeight="1">
      <c r="A16" s="59"/>
      <c r="B16" s="60" t="s">
        <v>103</v>
      </c>
      <c r="C16" s="55" t="str">
        <f t="shared" ref="C16:F16" si="3">"# " &amp; VALUE(RIGHT(B16,2)+1)</f>
        <v># 10</v>
      </c>
      <c r="D16" s="55" t="str">
        <f t="shared" si="3"/>
        <v># 11</v>
      </c>
      <c r="E16" s="55" t="str">
        <f t="shared" si="3"/>
        <v># 12</v>
      </c>
      <c r="F16" s="55" t="str">
        <f t="shared" si="3"/>
        <v># 13</v>
      </c>
      <c r="G16" s="61" t="s">
        <v>101</v>
      </c>
      <c r="H16" s="61" t="s">
        <v>101</v>
      </c>
      <c r="I16" s="62"/>
    </row>
    <row r="17" spans="1:9" s="20" customFormat="1" ht="17" customHeight="1" thickBot="1">
      <c r="A17" s="45" t="s">
        <v>3</v>
      </c>
      <c r="B17" s="63" t="s">
        <v>24</v>
      </c>
      <c r="C17" s="64"/>
      <c r="D17" s="64"/>
      <c r="E17" s="64"/>
      <c r="F17" s="64"/>
      <c r="G17" s="65"/>
      <c r="H17" s="64"/>
      <c r="I17" s="66" t="s">
        <v>16</v>
      </c>
    </row>
    <row r="18" spans="1:9" s="20" customFormat="1" ht="17" customHeight="1">
      <c r="A18" s="45"/>
      <c r="B18" s="67" t="s">
        <v>17</v>
      </c>
      <c r="C18" s="37" t="str">
        <f>C76</f>
        <v xml:space="preserve"> </v>
      </c>
      <c r="D18" s="6" t="str">
        <f>D76</f>
        <v xml:space="preserve">愛．回家之開心速遞  Lo And Behold </v>
      </c>
      <c r="E18" s="37"/>
      <c r="F18" s="68"/>
      <c r="G18" s="248" t="s">
        <v>66</v>
      </c>
      <c r="H18" s="251"/>
      <c r="I18" s="70"/>
    </row>
    <row r="19" spans="1:9" ht="17" customHeight="1">
      <c r="A19" s="71" t="s">
        <v>2</v>
      </c>
      <c r="B19" s="72" t="s">
        <v>144</v>
      </c>
      <c r="C19" s="72" t="str">
        <f t="shared" ref="C19:F19" si="4">B78</f>
        <v># 2819</v>
      </c>
      <c r="D19" s="72" t="str">
        <f t="shared" si="4"/>
        <v># 2820</v>
      </c>
      <c r="E19" s="72" t="str">
        <f t="shared" si="4"/>
        <v># 2821</v>
      </c>
      <c r="F19" s="73" t="str">
        <f t="shared" si="4"/>
        <v># 2822</v>
      </c>
      <c r="G19" s="31" t="str">
        <f>D55</f>
        <v># 37</v>
      </c>
      <c r="H19" s="72" t="str">
        <f>"# " &amp; VALUE(RIGHT(G19,2)+1)</f>
        <v># 38</v>
      </c>
      <c r="I19" s="58" t="s">
        <v>2</v>
      </c>
    </row>
    <row r="20" spans="1:9" ht="17" customHeight="1">
      <c r="A20" s="74"/>
      <c r="B20" s="272" t="s">
        <v>57</v>
      </c>
      <c r="C20" s="273"/>
      <c r="D20" s="273"/>
      <c r="E20" s="273" t="s">
        <v>52</v>
      </c>
      <c r="F20" s="273"/>
      <c r="G20" s="273"/>
      <c r="H20" s="273"/>
      <c r="I20" s="75"/>
    </row>
    <row r="21" spans="1:9" s="20" customFormat="1" ht="17" customHeight="1" thickBot="1">
      <c r="A21" s="15" t="s">
        <v>4</v>
      </c>
      <c r="B21" s="274" t="s">
        <v>113</v>
      </c>
      <c r="C21" s="273" t="str">
        <f t="shared" ref="C21:F21" si="5">"# " &amp; VALUE(RIGHT(B21,4)+1)</f>
        <v># 1696</v>
      </c>
      <c r="D21" s="275" t="str">
        <f t="shared" si="5"/>
        <v># 1697</v>
      </c>
      <c r="E21" s="273" t="str">
        <f t="shared" si="5"/>
        <v># 1698</v>
      </c>
      <c r="F21" s="275" t="str">
        <f t="shared" si="5"/>
        <v># 1699</v>
      </c>
      <c r="G21" s="273" t="str">
        <f t="shared" ref="G21:H21" si="6">"# " &amp; VALUE(RIGHT(F21,4)+1)</f>
        <v># 1700</v>
      </c>
      <c r="H21" s="273" t="str">
        <f t="shared" si="6"/>
        <v># 1701</v>
      </c>
      <c r="I21" s="66" t="s">
        <v>4</v>
      </c>
    </row>
    <row r="22" spans="1:9" ht="17" customHeight="1">
      <c r="A22" s="76"/>
      <c r="B22" s="77" t="s">
        <v>143</v>
      </c>
      <c r="C22" s="36"/>
      <c r="D22" s="36" t="str">
        <f>D91</f>
        <v>夫妻肺片 Lose the Battle, Win the War (10 EPI)</v>
      </c>
      <c r="E22" s="37"/>
      <c r="F22" s="37"/>
      <c r="G22" s="67">
        <v>800613344</v>
      </c>
      <c r="H22" s="78"/>
      <c r="I22" s="79"/>
    </row>
    <row r="23" spans="1:9" ht="17" customHeight="1">
      <c r="A23" s="80" t="s">
        <v>2</v>
      </c>
      <c r="B23" s="81" t="s">
        <v>101</v>
      </c>
      <c r="C23" s="72" t="str">
        <f>B92</f>
        <v># 1</v>
      </c>
      <c r="D23" s="72" t="str">
        <f>"# " &amp; VALUE(RIGHT(C23,2)+1)</f>
        <v># 2</v>
      </c>
      <c r="E23" s="72" t="str">
        <f>"# " &amp; VALUE(RIGHT(D23,2)+1)</f>
        <v># 3</v>
      </c>
      <c r="F23" s="72" t="str">
        <f>"# " &amp; VALUE(RIGHT(E23,2)+1)</f>
        <v># 4</v>
      </c>
      <c r="G23" s="82"/>
      <c r="H23" s="83"/>
      <c r="I23" s="58" t="s">
        <v>2</v>
      </c>
    </row>
    <row r="24" spans="1:9" ht="17" customHeight="1">
      <c r="A24" s="84"/>
      <c r="B24" s="85" t="s">
        <v>17</v>
      </c>
      <c r="C24" s="86"/>
      <c r="D24" s="87" t="s">
        <v>43</v>
      </c>
      <c r="E24" s="87"/>
      <c r="F24" s="87"/>
      <c r="G24" s="82"/>
      <c r="H24" s="83"/>
      <c r="I24" s="75"/>
    </row>
    <row r="25" spans="1:9" ht="17" customHeight="1">
      <c r="A25" s="84"/>
      <c r="B25" s="88" t="s">
        <v>17</v>
      </c>
      <c r="C25" s="48" t="s">
        <v>17</v>
      </c>
      <c r="D25" s="89" t="s">
        <v>17</v>
      </c>
      <c r="E25" s="89" t="s">
        <v>17</v>
      </c>
      <c r="F25" s="89" t="s">
        <v>17</v>
      </c>
      <c r="G25" s="248" t="s">
        <v>97</v>
      </c>
      <c r="H25" s="254"/>
      <c r="I25" s="75"/>
    </row>
    <row r="26" spans="1:9" ht="17" customHeight="1">
      <c r="A26" s="84"/>
      <c r="B26" s="90" t="str">
        <f>LEFT($H$35,5) &amp; " # " &amp; VALUE(RIGHT($H$35,3)-1)</f>
        <v>新聞掏寶  # 304</v>
      </c>
      <c r="C26" s="90" t="str">
        <f>B57</f>
        <v>㇐個人去旅行 #9</v>
      </c>
      <c r="D26" s="91" t="s">
        <v>145</v>
      </c>
      <c r="E26" s="82" t="str">
        <f>D57</f>
        <v>自然系女子旅行 #5</v>
      </c>
      <c r="F26" s="69" t="s">
        <v>146</v>
      </c>
      <c r="G26" s="252" t="s">
        <v>98</v>
      </c>
      <c r="H26" s="253"/>
      <c r="I26" s="75"/>
    </row>
    <row r="27" spans="1:9" s="20" customFormat="1" ht="17" customHeight="1" thickBot="1">
      <c r="A27" s="93" t="s">
        <v>5</v>
      </c>
      <c r="B27" s="81"/>
      <c r="C27" s="61"/>
      <c r="D27" s="31" t="str">
        <f>B55</f>
        <v># 184</v>
      </c>
      <c r="E27" s="31"/>
      <c r="F27" s="31"/>
      <c r="G27" s="82" t="s">
        <v>115</v>
      </c>
      <c r="H27" s="92" t="s">
        <v>116</v>
      </c>
      <c r="I27" s="70" t="s">
        <v>5</v>
      </c>
    </row>
    <row r="28" spans="1:9" ht="17" customHeight="1">
      <c r="A28" s="94"/>
      <c r="B28" s="48" t="s">
        <v>17</v>
      </c>
      <c r="C28" s="36"/>
      <c r="D28" s="36"/>
      <c r="E28" s="36"/>
      <c r="F28" s="95"/>
      <c r="G28" s="96"/>
      <c r="H28" s="83"/>
      <c r="I28" s="50"/>
    </row>
    <row r="29" spans="1:9" ht="17" customHeight="1">
      <c r="A29" s="97" t="s">
        <v>2</v>
      </c>
      <c r="B29" s="53"/>
      <c r="C29" s="98"/>
      <c r="D29" s="54" t="str">
        <f>D81</f>
        <v>香港探秘地圖 The Map Of Truth (20 EPI)</v>
      </c>
      <c r="E29" s="99"/>
      <c r="F29" s="90"/>
      <c r="G29" s="100"/>
      <c r="H29" s="101"/>
      <c r="I29" s="58" t="s">
        <v>2</v>
      </c>
    </row>
    <row r="30" spans="1:9" ht="17" customHeight="1">
      <c r="A30" s="94"/>
      <c r="B30" s="55" t="s">
        <v>101</v>
      </c>
      <c r="C30" s="55" t="str">
        <f>"# " &amp; VALUE(RIGHT(C82,2)-1)</f>
        <v># 11</v>
      </c>
      <c r="D30" s="55" t="str">
        <f>"# " &amp; VALUE(RIGHT(D82,2)-1)</f>
        <v># 12</v>
      </c>
      <c r="E30" s="55" t="str">
        <f>"# " &amp; VALUE(RIGHT(E82,2)-1)</f>
        <v># 13</v>
      </c>
      <c r="F30" s="90" t="str">
        <f>"# " &amp; VALUE(RIGHT(F82,2)-1)</f>
        <v># 14</v>
      </c>
      <c r="G30" s="82"/>
      <c r="H30" s="83"/>
      <c r="I30" s="75"/>
    </row>
    <row r="31" spans="1:9" s="20" customFormat="1" ht="17" customHeight="1" thickBot="1">
      <c r="A31" s="102" t="s">
        <v>6</v>
      </c>
      <c r="B31" s="72"/>
      <c r="C31" s="72"/>
      <c r="D31" s="72"/>
      <c r="E31" s="72"/>
      <c r="F31" s="73"/>
      <c r="G31" s="85" t="s">
        <v>24</v>
      </c>
      <c r="H31" s="103"/>
      <c r="I31" s="66" t="s">
        <v>6</v>
      </c>
    </row>
    <row r="32" spans="1:9" ht="17" customHeight="1">
      <c r="A32" s="104"/>
      <c r="B32" s="48" t="s">
        <v>17</v>
      </c>
      <c r="C32" s="54"/>
      <c r="D32" s="35" t="s">
        <v>51</v>
      </c>
      <c r="E32" s="37"/>
      <c r="F32" s="37"/>
      <c r="G32" s="37"/>
      <c r="H32" s="105"/>
      <c r="I32" s="106"/>
    </row>
    <row r="33" spans="1:9" ht="17" customHeight="1">
      <c r="A33" s="107" t="s">
        <v>2</v>
      </c>
      <c r="B33" s="72" t="str">
        <f t="shared" ref="B33:H33" si="7">B9</f>
        <v># 151</v>
      </c>
      <c r="C33" s="72" t="str">
        <f t="shared" si="7"/>
        <v># 152</v>
      </c>
      <c r="D33" s="72" t="str">
        <f t="shared" si="7"/>
        <v># 153</v>
      </c>
      <c r="E33" s="72" t="str">
        <f t="shared" si="7"/>
        <v># 154</v>
      </c>
      <c r="F33" s="72" t="str">
        <f t="shared" si="7"/>
        <v># 155</v>
      </c>
      <c r="G33" s="72" t="str">
        <f t="shared" si="7"/>
        <v># 156</v>
      </c>
      <c r="H33" s="72" t="str">
        <f t="shared" si="7"/>
        <v># 157</v>
      </c>
      <c r="I33" s="108" t="s">
        <v>2</v>
      </c>
    </row>
    <row r="34" spans="1:9" ht="17" customHeight="1">
      <c r="A34" s="84"/>
      <c r="B34" s="109" t="s">
        <v>17</v>
      </c>
      <c r="C34" s="55"/>
      <c r="D34" s="55" t="s">
        <v>41</v>
      </c>
      <c r="E34" s="55"/>
      <c r="F34" s="55"/>
      <c r="G34" s="110" t="s">
        <v>20</v>
      </c>
      <c r="H34" s="111" t="s">
        <v>92</v>
      </c>
      <c r="I34" s="112"/>
    </row>
    <row r="35" spans="1:9" ht="17" customHeight="1">
      <c r="A35" s="84"/>
      <c r="B35" s="55" t="s">
        <v>141</v>
      </c>
      <c r="C35" s="55" t="str">
        <f>B61</f>
        <v># 2146</v>
      </c>
      <c r="D35" s="55" t="str">
        <f>C61</f>
        <v># 2147</v>
      </c>
      <c r="E35" s="55" t="str">
        <f>D61</f>
        <v># 2148</v>
      </c>
      <c r="F35" s="55" t="str">
        <f>E61</f>
        <v># 2149</v>
      </c>
      <c r="G35" s="113" t="s">
        <v>160</v>
      </c>
      <c r="H35" s="114" t="s">
        <v>127</v>
      </c>
      <c r="I35" s="112"/>
    </row>
    <row r="36" spans="1:9" s="20" customFormat="1" ht="17" customHeight="1" thickBot="1">
      <c r="A36" s="93" t="s">
        <v>7</v>
      </c>
      <c r="B36" s="72"/>
      <c r="C36" s="72"/>
      <c r="D36" s="72"/>
      <c r="E36" s="72"/>
      <c r="F36" s="115">
        <v>1255</v>
      </c>
      <c r="G36" s="116"/>
      <c r="H36" s="117" t="s">
        <v>93</v>
      </c>
      <c r="I36" s="14" t="s">
        <v>7</v>
      </c>
    </row>
    <row r="37" spans="1:9" ht="17" customHeight="1">
      <c r="A37" s="118"/>
      <c r="B37" s="119" t="s">
        <v>17</v>
      </c>
      <c r="C37" s="36"/>
      <c r="D37" s="36" t="s">
        <v>52</v>
      </c>
      <c r="E37" s="36"/>
      <c r="F37" s="95"/>
      <c r="G37" s="110" t="s">
        <v>20</v>
      </c>
      <c r="H37" s="120" t="s">
        <v>49</v>
      </c>
      <c r="I37" s="121"/>
    </row>
    <row r="38" spans="1:9" ht="17" customHeight="1">
      <c r="A38" s="74"/>
      <c r="B38" s="55" t="str">
        <f>B21</f>
        <v># 1695</v>
      </c>
      <c r="C38" s="55" t="str">
        <f>C21</f>
        <v># 1696</v>
      </c>
      <c r="D38" s="55" t="str">
        <f t="shared" ref="D38" si="8">"# " &amp; VALUE(RIGHT(C38,4)+1)</f>
        <v># 1697</v>
      </c>
      <c r="E38" s="55" t="str">
        <f>E21</f>
        <v># 1698</v>
      </c>
      <c r="F38" s="90" t="str">
        <f>F21</f>
        <v># 1699</v>
      </c>
      <c r="G38" s="91" t="s">
        <v>88</v>
      </c>
      <c r="I38" s="112"/>
    </row>
    <row r="39" spans="1:9" ht="17" customHeight="1">
      <c r="A39" s="51" t="s">
        <v>2</v>
      </c>
      <c r="B39" s="72"/>
      <c r="C39" s="72"/>
      <c r="D39" s="72"/>
      <c r="E39" s="72"/>
      <c r="F39" s="122">
        <v>1320</v>
      </c>
      <c r="G39" s="123" t="str">
        <f>C55</f>
        <v># 6</v>
      </c>
      <c r="H39" s="124" t="s">
        <v>128</v>
      </c>
      <c r="I39" s="125" t="s">
        <v>2</v>
      </c>
    </row>
    <row r="40" spans="1:9" ht="17" customHeight="1">
      <c r="A40" s="126"/>
      <c r="B40" s="276" t="s">
        <v>56</v>
      </c>
      <c r="C40" s="277"/>
      <c r="D40" s="259"/>
      <c r="E40" s="278"/>
      <c r="F40" s="278"/>
      <c r="G40" s="282" t="s">
        <v>63</v>
      </c>
      <c r="H40" s="127" t="s">
        <v>48</v>
      </c>
      <c r="I40" s="112"/>
    </row>
    <row r="41" spans="1:9" ht="17" customHeight="1" thickBot="1">
      <c r="A41" s="74"/>
      <c r="B41" s="279"/>
      <c r="C41" s="280"/>
      <c r="D41" s="280" t="s">
        <v>53</v>
      </c>
      <c r="E41" s="280"/>
      <c r="F41" s="273"/>
      <c r="G41" s="283" t="s">
        <v>129</v>
      </c>
      <c r="H41" s="127"/>
      <c r="I41" s="112"/>
    </row>
    <row r="42" spans="1:9" s="20" customFormat="1" ht="17" customHeight="1" thickBot="1">
      <c r="A42" s="129" t="s">
        <v>8</v>
      </c>
      <c r="B42" s="279" t="s">
        <v>114</v>
      </c>
      <c r="C42" s="273" t="str">
        <f>"# " &amp; VALUE(RIGHT(B42,4)+1)</f>
        <v># 1992</v>
      </c>
      <c r="D42" s="273" t="str">
        <f>"# " &amp; VALUE(RIGHT(C42,4)+1)</f>
        <v># 1993</v>
      </c>
      <c r="E42" s="273" t="str">
        <f>"# " &amp; VALUE(RIGHT(D42,4)+1)</f>
        <v># 1994</v>
      </c>
      <c r="F42" s="273" t="str">
        <f>"# " &amp; VALUE(RIGHT(E42,4)+1)</f>
        <v># 1995</v>
      </c>
      <c r="G42" s="284" t="s">
        <v>21</v>
      </c>
      <c r="H42" s="92"/>
      <c r="I42" s="14" t="s">
        <v>8</v>
      </c>
    </row>
    <row r="43" spans="1:9" ht="17" customHeight="1">
      <c r="A43" s="104"/>
      <c r="B43" s="273"/>
      <c r="C43" s="275"/>
      <c r="D43" s="273"/>
      <c r="E43" s="273"/>
      <c r="F43" s="281">
        <v>1405</v>
      </c>
      <c r="G43" s="110" t="s">
        <v>20</v>
      </c>
      <c r="H43" s="130"/>
      <c r="I43" s="50"/>
    </row>
    <row r="44" spans="1:9" ht="17" customHeight="1">
      <c r="A44" s="84"/>
      <c r="B44" s="119" t="s">
        <v>17</v>
      </c>
      <c r="C44" s="37"/>
      <c r="D44" s="37" t="str">
        <f>D76</f>
        <v xml:space="preserve">愛．回家之開心速遞  Lo And Behold </v>
      </c>
      <c r="E44" s="37"/>
      <c r="F44" s="37"/>
      <c r="G44" s="131"/>
      <c r="H44" s="54"/>
      <c r="I44" s="75"/>
    </row>
    <row r="45" spans="1:9" ht="17" customHeight="1">
      <c r="A45" s="132" t="s">
        <v>2</v>
      </c>
      <c r="B45" s="29" t="str">
        <f>B19</f>
        <v># 2818</v>
      </c>
      <c r="C45" s="55" t="str">
        <f>C19</f>
        <v># 2819</v>
      </c>
      <c r="D45" s="72" t="str">
        <f>C78</f>
        <v># 2820</v>
      </c>
      <c r="E45" s="72" t="str">
        <f>D78</f>
        <v># 2821</v>
      </c>
      <c r="F45" s="72" t="str">
        <f>E78</f>
        <v># 2822</v>
      </c>
      <c r="G45" s="61"/>
      <c r="H45" s="133"/>
      <c r="I45" s="58" t="s">
        <v>2</v>
      </c>
    </row>
    <row r="46" spans="1:9" ht="17" customHeight="1">
      <c r="A46" s="134"/>
      <c r="B46" s="119" t="s">
        <v>17</v>
      </c>
      <c r="C46" s="36"/>
      <c r="D46" s="36"/>
      <c r="E46" s="36"/>
      <c r="F46" s="95"/>
      <c r="G46" s="91"/>
      <c r="H46" s="135" t="s">
        <v>102</v>
      </c>
      <c r="I46" s="136"/>
    </row>
    <row r="47" spans="1:9" s="20" customFormat="1" ht="17" customHeight="1" thickBot="1">
      <c r="A47" s="137">
        <v>1500</v>
      </c>
      <c r="B47" s="60"/>
      <c r="C47" s="53"/>
      <c r="D47" s="54" t="s">
        <v>96</v>
      </c>
      <c r="F47" s="133"/>
      <c r="G47" s="91" t="s">
        <v>104</v>
      </c>
      <c r="H47" s="138" t="s">
        <v>155</v>
      </c>
      <c r="I47" s="139">
        <v>1500</v>
      </c>
    </row>
    <row r="48" spans="1:9" ht="17" customHeight="1">
      <c r="A48" s="140"/>
      <c r="B48" s="60" t="s">
        <v>142</v>
      </c>
      <c r="C48" s="55" t="str">
        <f>B88</f>
        <v># 15</v>
      </c>
      <c r="D48" s="55" t="str">
        <f>C88</f>
        <v># 16</v>
      </c>
      <c r="E48" s="55" t="str">
        <f>"# " &amp; VALUE(RIGHT(D48,2)+1)</f>
        <v># 17</v>
      </c>
      <c r="F48" s="90" t="str">
        <f>"# " &amp; VALUE(RIGHT(E48,2)+1)</f>
        <v># 18</v>
      </c>
      <c r="G48" s="131"/>
      <c r="H48" s="141" t="s">
        <v>156</v>
      </c>
      <c r="I48" s="142"/>
    </row>
    <row r="49" spans="1:9" ht="17" customHeight="1">
      <c r="A49" s="143">
        <v>30</v>
      </c>
      <c r="B49" s="144"/>
      <c r="C49" s="72"/>
      <c r="D49" s="72"/>
      <c r="E49" s="72"/>
      <c r="F49" s="73"/>
      <c r="G49" s="145"/>
      <c r="H49" s="54"/>
      <c r="I49" s="58" t="s">
        <v>2</v>
      </c>
    </row>
    <row r="50" spans="1:9" ht="17" customHeight="1">
      <c r="A50" s="134"/>
      <c r="B50" s="146" t="s">
        <v>17</v>
      </c>
      <c r="C50" s="147"/>
      <c r="D50" s="148" t="s">
        <v>43</v>
      </c>
      <c r="E50" s="87"/>
      <c r="F50" s="149"/>
      <c r="G50" s="131"/>
      <c r="H50" s="133"/>
      <c r="I50" s="75"/>
    </row>
    <row r="51" spans="1:9" ht="17" customHeight="1">
      <c r="A51" s="134"/>
      <c r="B51" s="77" t="s">
        <v>143</v>
      </c>
      <c r="C51" s="36"/>
      <c r="D51" s="150" t="str">
        <f>D22</f>
        <v>夫妻肺片 Lose the Battle, Win the War (10 EPI)</v>
      </c>
      <c r="E51" s="37"/>
      <c r="F51" s="151"/>
      <c r="G51" s="131"/>
      <c r="H51" s="135"/>
      <c r="I51" s="75"/>
    </row>
    <row r="52" spans="1:9" s="20" customFormat="1" ht="17" customHeight="1" thickBot="1">
      <c r="A52" s="137">
        <v>1600</v>
      </c>
      <c r="B52" s="81" t="s">
        <v>101</v>
      </c>
      <c r="C52" s="72" t="str">
        <f>C23</f>
        <v># 1</v>
      </c>
      <c r="D52" s="72" t="str">
        <f>"# " &amp; VALUE(RIGHT(C52,2)+1)</f>
        <v># 2</v>
      </c>
      <c r="E52" s="72" t="str">
        <f>"# " &amp; VALUE(RIGHT(D52,2)+1)</f>
        <v># 3</v>
      </c>
      <c r="F52" s="73" t="str">
        <f>"# " &amp; VALUE(RIGHT(E52,2)+1)</f>
        <v># 4</v>
      </c>
      <c r="G52" s="152"/>
      <c r="H52" s="133"/>
      <c r="I52" s="139">
        <v>1600</v>
      </c>
    </row>
    <row r="53" spans="1:9" ht="17" customHeight="1">
      <c r="A53" s="76"/>
      <c r="B53" s="153" t="s">
        <v>85</v>
      </c>
      <c r="C53" s="89" t="s">
        <v>86</v>
      </c>
      <c r="D53" s="67" t="s">
        <v>67</v>
      </c>
      <c r="E53" s="88"/>
      <c r="F53" s="153" t="s">
        <v>85</v>
      </c>
      <c r="G53" s="110" t="s">
        <v>20</v>
      </c>
      <c r="H53" s="130" t="s">
        <v>23</v>
      </c>
      <c r="I53" s="79"/>
    </row>
    <row r="54" spans="1:9" ht="17" customHeight="1">
      <c r="A54" s="134"/>
      <c r="B54" s="154" t="s">
        <v>84</v>
      </c>
      <c r="C54" s="155" t="s">
        <v>87</v>
      </c>
      <c r="D54" s="248" t="s">
        <v>66</v>
      </c>
      <c r="E54" s="249"/>
      <c r="F54" s="154" t="s">
        <v>84</v>
      </c>
      <c r="G54" s="128" t="s">
        <v>105</v>
      </c>
      <c r="H54" s="156"/>
      <c r="I54" s="157"/>
    </row>
    <row r="55" spans="1:9" ht="16.75" customHeight="1">
      <c r="A55" s="143">
        <v>30</v>
      </c>
      <c r="B55" s="81" t="s">
        <v>119</v>
      </c>
      <c r="C55" s="31" t="s">
        <v>91</v>
      </c>
      <c r="D55" s="31" t="s">
        <v>121</v>
      </c>
      <c r="E55" s="73" t="str">
        <f>"# " &amp; VALUE(RIGHT(D55,2)+1)</f>
        <v># 38</v>
      </c>
      <c r="F55" s="30" t="s">
        <v>120</v>
      </c>
      <c r="G55" s="152"/>
      <c r="H55" s="57" t="s">
        <v>76</v>
      </c>
      <c r="I55" s="158">
        <v>30</v>
      </c>
    </row>
    <row r="56" spans="1:9" ht="17" customHeight="1">
      <c r="A56" s="134"/>
      <c r="B56" s="77" t="s">
        <v>78</v>
      </c>
      <c r="C56" s="159" t="s">
        <v>82</v>
      </c>
      <c r="D56" s="23" t="s">
        <v>90</v>
      </c>
      <c r="E56" s="153" t="s">
        <v>47</v>
      </c>
      <c r="F56" s="160" t="s">
        <v>65</v>
      </c>
      <c r="G56" s="110" t="s">
        <v>20</v>
      </c>
      <c r="H56" s="61" t="s">
        <v>101</v>
      </c>
      <c r="I56" s="136"/>
    </row>
    <row r="57" spans="1:9" ht="17" customHeight="1">
      <c r="A57" s="134"/>
      <c r="B57" s="161" t="s">
        <v>122</v>
      </c>
      <c r="C57" s="90" t="s">
        <v>81</v>
      </c>
      <c r="D57" s="91" t="s">
        <v>124</v>
      </c>
      <c r="E57" s="162" t="s">
        <v>125</v>
      </c>
      <c r="F57" s="163" t="s">
        <v>126</v>
      </c>
      <c r="G57" s="164" t="s">
        <v>106</v>
      </c>
      <c r="H57" s="90"/>
      <c r="I57" s="136"/>
    </row>
    <row r="58" spans="1:9" s="20" customFormat="1" ht="17" customHeight="1" thickBot="1">
      <c r="A58" s="137">
        <v>1700</v>
      </c>
      <c r="B58" s="165" t="s">
        <v>77</v>
      </c>
      <c r="C58" s="73" t="s">
        <v>123</v>
      </c>
      <c r="D58" s="116" t="s">
        <v>89</v>
      </c>
      <c r="E58" s="166" t="s">
        <v>46</v>
      </c>
      <c r="F58" s="30" t="s">
        <v>74</v>
      </c>
      <c r="G58" s="116"/>
      <c r="H58" s="90"/>
      <c r="I58" s="139">
        <v>1700</v>
      </c>
    </row>
    <row r="59" spans="1:9" ht="17" customHeight="1">
      <c r="A59" s="76"/>
      <c r="B59" s="37" t="s">
        <v>40</v>
      </c>
      <c r="C59" s="167"/>
      <c r="D59" s="48"/>
      <c r="E59" s="48"/>
      <c r="F59" s="48"/>
      <c r="G59" s="110" t="s">
        <v>20</v>
      </c>
      <c r="H59" s="130" t="s">
        <v>23</v>
      </c>
      <c r="I59" s="79"/>
    </row>
    <row r="60" spans="1:9" ht="17" customHeight="1">
      <c r="A60" s="134"/>
      <c r="B60" s="48"/>
      <c r="C60" s="55"/>
      <c r="D60" s="168" t="s">
        <v>39</v>
      </c>
      <c r="E60" s="6"/>
      <c r="F60" s="6"/>
      <c r="G60" s="91" t="s">
        <v>83</v>
      </c>
      <c r="H60" s="54" t="s">
        <v>147</v>
      </c>
      <c r="I60" s="136"/>
    </row>
    <row r="61" spans="1:9" ht="17" customHeight="1">
      <c r="A61" s="143">
        <v>30</v>
      </c>
      <c r="B61" s="72" t="s">
        <v>117</v>
      </c>
      <c r="C61" s="72" t="str">
        <f>"# " &amp; VALUE(RIGHT(B61,4)+1)</f>
        <v># 2147</v>
      </c>
      <c r="D61" s="72" t="str">
        <f>"# " &amp; VALUE(RIGHT(C61,4)+1)</f>
        <v># 2148</v>
      </c>
      <c r="E61" s="72" t="str">
        <f>"# " &amp; VALUE(RIGHT(D61,4)+1)</f>
        <v># 2149</v>
      </c>
      <c r="F61" s="72" t="str">
        <f>"# " &amp; VALUE(RIGHT(E61,4)+1)</f>
        <v># 2150</v>
      </c>
      <c r="G61" s="116" t="str">
        <f>C58</f>
        <v># 8</v>
      </c>
      <c r="H61" s="169"/>
      <c r="I61" s="158">
        <v>30</v>
      </c>
    </row>
    <row r="62" spans="1:9" ht="17" customHeight="1">
      <c r="A62" s="170"/>
      <c r="B62" s="119" t="s">
        <v>100</v>
      </c>
      <c r="C62" s="109"/>
      <c r="D62" s="109"/>
      <c r="E62" s="109"/>
      <c r="F62" s="88"/>
      <c r="G62" s="110" t="s">
        <v>20</v>
      </c>
      <c r="H62" s="130" t="s">
        <v>23</v>
      </c>
      <c r="I62" s="136"/>
    </row>
    <row r="63" spans="1:9" ht="17" customHeight="1">
      <c r="A63" s="134"/>
      <c r="B63" s="171"/>
      <c r="C63" s="168"/>
      <c r="D63" s="168" t="s">
        <v>99</v>
      </c>
      <c r="E63" s="168"/>
      <c r="F63" s="172"/>
      <c r="G63" s="91" t="str">
        <f>G41</f>
        <v>周六聊Teen谷 # 22</v>
      </c>
      <c r="H63" s="54" t="str">
        <f>F57</f>
        <v>最強生命線 # 452</v>
      </c>
      <c r="I63" s="136"/>
    </row>
    <row r="64" spans="1:9" s="20" customFormat="1" ht="17" customHeight="1" thickBot="1">
      <c r="A64" s="137">
        <v>1800</v>
      </c>
      <c r="B64" s="60" t="s">
        <v>118</v>
      </c>
      <c r="C64" s="55" t="str">
        <f>"# " &amp; VALUE(RIGHT(B64,2)+1)</f>
        <v># 13</v>
      </c>
      <c r="D64" s="55" t="str">
        <f>"# " &amp; VALUE(RIGHT(C64,2)+1)</f>
        <v># 14</v>
      </c>
      <c r="E64" s="55" t="str">
        <f>"# " &amp; VALUE(RIGHT(D64,2)+1)</f>
        <v># 15</v>
      </c>
      <c r="F64" s="90" t="str">
        <f>"# " &amp; VALUE(RIGHT(E64,2)+1)</f>
        <v># 16</v>
      </c>
      <c r="G64" s="30"/>
      <c r="H64" s="117"/>
      <c r="I64" s="139">
        <v>1800</v>
      </c>
    </row>
    <row r="65" spans="1:9" ht="17" customHeight="1">
      <c r="A65" s="134"/>
      <c r="B65" s="60"/>
      <c r="C65" s="55"/>
      <c r="D65" s="55"/>
      <c r="E65" s="55"/>
      <c r="F65" s="90"/>
      <c r="G65" s="242" t="s">
        <v>66</v>
      </c>
      <c r="H65" s="243"/>
      <c r="I65" s="39"/>
    </row>
    <row r="66" spans="1:9" ht="17" customHeight="1" thickBot="1">
      <c r="A66" s="143">
        <v>30</v>
      </c>
      <c r="B66" s="173"/>
      <c r="C66" s="41"/>
      <c r="D66" s="41"/>
      <c r="E66" s="41"/>
      <c r="F66" s="174"/>
      <c r="G66" s="40" t="str">
        <f>D55</f>
        <v># 37</v>
      </c>
      <c r="H66" s="175" t="str">
        <f>"# " &amp; VALUE(RIGHT(G66,2)+1)</f>
        <v># 38</v>
      </c>
      <c r="I66" s="33">
        <v>30</v>
      </c>
    </row>
    <row r="67" spans="1:9" ht="17" customHeight="1">
      <c r="A67" s="176"/>
      <c r="B67" s="285" t="s">
        <v>44</v>
      </c>
      <c r="C67" s="286"/>
      <c r="D67" s="286"/>
      <c r="E67" s="286"/>
      <c r="F67" s="287"/>
      <c r="G67" s="288" t="s">
        <v>33</v>
      </c>
      <c r="H67" s="289"/>
      <c r="I67" s="39"/>
    </row>
    <row r="68" spans="1:9" s="20" customFormat="1" ht="12.65" customHeight="1" thickBot="1">
      <c r="A68" s="177">
        <v>1900</v>
      </c>
      <c r="B68" s="290"/>
      <c r="C68" s="291"/>
      <c r="D68" s="291"/>
      <c r="E68" s="291"/>
      <c r="F68" s="292"/>
      <c r="G68" s="293"/>
      <c r="H68" s="294"/>
      <c r="I68" s="178">
        <v>1900</v>
      </c>
    </row>
    <row r="69" spans="1:9" s="20" customFormat="1" ht="17" customHeight="1">
      <c r="A69" s="179"/>
      <c r="B69" s="290"/>
      <c r="C69" s="291"/>
      <c r="D69" s="291"/>
      <c r="E69" s="291"/>
      <c r="F69" s="292"/>
      <c r="G69" s="295" t="s">
        <v>59</v>
      </c>
      <c r="H69" s="296" t="s">
        <v>60</v>
      </c>
      <c r="I69" s="142"/>
    </row>
    <row r="70" spans="1:9" s="20" customFormat="1" ht="17" customHeight="1" thickBot="1">
      <c r="A70" s="179"/>
      <c r="B70" s="297"/>
      <c r="C70" s="298"/>
      <c r="D70" s="298"/>
      <c r="E70" s="298"/>
      <c r="F70" s="299"/>
      <c r="G70" s="280" t="s">
        <v>147</v>
      </c>
      <c r="H70" s="300" t="s">
        <v>148</v>
      </c>
      <c r="I70" s="180"/>
    </row>
    <row r="71" spans="1:9" s="20" customFormat="1" ht="17" customHeight="1" thickBot="1">
      <c r="A71" s="43">
        <v>30</v>
      </c>
      <c r="B71" s="301" t="s">
        <v>36</v>
      </c>
      <c r="C71" s="302"/>
      <c r="D71" s="302"/>
      <c r="E71" s="302"/>
      <c r="F71" s="303"/>
      <c r="G71" s="304" t="s">
        <v>54</v>
      </c>
      <c r="H71" s="304" t="s">
        <v>55</v>
      </c>
      <c r="I71" s="136">
        <v>30</v>
      </c>
    </row>
    <row r="72" spans="1:9" s="20" customFormat="1" ht="17" customHeight="1">
      <c r="A72" s="43"/>
      <c r="B72" s="305">
        <v>800653411</v>
      </c>
      <c r="C72" s="306"/>
      <c r="D72" s="307" t="s">
        <v>43</v>
      </c>
      <c r="E72" s="307"/>
      <c r="F72" s="308">
        <v>1935</v>
      </c>
      <c r="G72" s="309" t="s">
        <v>149</v>
      </c>
      <c r="H72" s="310" t="s">
        <v>162</v>
      </c>
      <c r="I72" s="157"/>
    </row>
    <row r="73" spans="1:9" ht="17" customHeight="1">
      <c r="A73" s="182"/>
      <c r="B73" s="311" t="s">
        <v>58</v>
      </c>
      <c r="C73" s="312"/>
      <c r="D73" s="313"/>
      <c r="E73" s="312" t="s">
        <v>51</v>
      </c>
      <c r="F73" s="313"/>
      <c r="G73" s="312"/>
      <c r="H73" s="259"/>
      <c r="I73" s="183"/>
    </row>
    <row r="74" spans="1:9" ht="17" customHeight="1">
      <c r="A74" s="179"/>
      <c r="B74" s="279" t="s">
        <v>130</v>
      </c>
      <c r="C74" s="273" t="str">
        <f t="shared" ref="C74:H74" si="9">"# " &amp; VALUE(RIGHT(B74,3)+1)</f>
        <v># 153</v>
      </c>
      <c r="D74" s="273" t="str">
        <f t="shared" si="9"/>
        <v># 154</v>
      </c>
      <c r="E74" s="273" t="str">
        <f t="shared" si="9"/>
        <v># 155</v>
      </c>
      <c r="F74" s="273" t="str">
        <f t="shared" si="9"/>
        <v># 156</v>
      </c>
      <c r="G74" s="273" t="str">
        <f t="shared" si="9"/>
        <v># 157</v>
      </c>
      <c r="H74" s="273" t="str">
        <f t="shared" si="9"/>
        <v># 158</v>
      </c>
      <c r="I74" s="180"/>
    </row>
    <row r="75" spans="1:9" s="20" customFormat="1" ht="17" customHeight="1" thickBot="1">
      <c r="A75" s="179">
        <v>2000</v>
      </c>
      <c r="B75" s="314"/>
      <c r="C75" s="275"/>
      <c r="D75" s="315"/>
      <c r="E75" s="275"/>
      <c r="F75" s="315"/>
      <c r="G75" s="275"/>
      <c r="H75" s="275"/>
      <c r="I75" s="139">
        <v>2000</v>
      </c>
    </row>
    <row r="76" spans="1:9" s="20" customFormat="1" ht="16.75" customHeight="1">
      <c r="A76" s="140"/>
      <c r="B76" s="311" t="s">
        <v>50</v>
      </c>
      <c r="C76" s="316" t="s">
        <v>22</v>
      </c>
      <c r="D76" s="317" t="s">
        <v>34</v>
      </c>
      <c r="E76" s="317"/>
      <c r="F76" s="313"/>
      <c r="G76" s="318" t="s">
        <v>107</v>
      </c>
      <c r="H76" s="319" t="s">
        <v>70</v>
      </c>
      <c r="I76" s="184"/>
    </row>
    <row r="77" spans="1:9" s="20" customFormat="1" ht="16.75" customHeight="1">
      <c r="A77" s="185"/>
      <c r="B77" s="276"/>
      <c r="C77" s="278"/>
      <c r="D77" s="277"/>
      <c r="E77" s="277"/>
      <c r="F77" s="278"/>
      <c r="G77" s="320"/>
      <c r="H77" s="321"/>
      <c r="I77" s="186"/>
    </row>
    <row r="78" spans="1:9" ht="17" customHeight="1">
      <c r="A78" s="134">
        <v>30</v>
      </c>
      <c r="B78" s="314" t="s">
        <v>131</v>
      </c>
      <c r="C78" s="275" t="str">
        <f>"# " &amp; VALUE(RIGHT(B78,4)+1)</f>
        <v># 2820</v>
      </c>
      <c r="D78" s="275" t="str">
        <f>"# " &amp; VALUE(RIGHT(C78,4)+1)</f>
        <v># 2821</v>
      </c>
      <c r="E78" s="275" t="str">
        <f>"# " &amp; VALUE(RIGHT(D78,4)+1)</f>
        <v># 2822</v>
      </c>
      <c r="F78" s="275" t="str">
        <f>"# " &amp; VALUE(RIGHT(E78,4)+1)</f>
        <v># 2823</v>
      </c>
      <c r="G78" s="322"/>
      <c r="H78" s="323"/>
      <c r="I78" s="158">
        <v>30</v>
      </c>
    </row>
    <row r="79" spans="1:9" ht="17" customHeight="1">
      <c r="A79" s="134"/>
      <c r="B79" s="311" t="s">
        <v>109</v>
      </c>
      <c r="C79" s="324"/>
      <c r="D79" s="324"/>
      <c r="E79" s="324"/>
      <c r="F79" s="325"/>
      <c r="G79" s="326"/>
      <c r="H79" s="323"/>
      <c r="I79" s="187"/>
    </row>
    <row r="80" spans="1:9" ht="17" customHeight="1">
      <c r="A80" s="134"/>
      <c r="B80" s="279"/>
      <c r="C80" s="273"/>
      <c r="D80" s="273"/>
      <c r="E80" s="273"/>
      <c r="F80" s="327"/>
      <c r="G80" s="322"/>
      <c r="H80" s="328" t="s">
        <v>157</v>
      </c>
      <c r="I80" s="136"/>
    </row>
    <row r="81" spans="1:14" s="20" customFormat="1" ht="17" customHeight="1" thickBot="1">
      <c r="A81" s="137">
        <v>2100</v>
      </c>
      <c r="B81" s="329"/>
      <c r="C81" s="280"/>
      <c r="D81" s="330" t="s">
        <v>110</v>
      </c>
      <c r="E81" s="280"/>
      <c r="F81" s="327"/>
      <c r="G81" s="322"/>
      <c r="H81" s="331" t="s">
        <v>64</v>
      </c>
      <c r="I81" s="139">
        <v>2100</v>
      </c>
    </row>
    <row r="82" spans="1:14" s="20" customFormat="1" ht="17" customHeight="1">
      <c r="A82" s="185"/>
      <c r="B82" s="279" t="s">
        <v>132</v>
      </c>
      <c r="C82" s="273" t="str">
        <f>"# " &amp; VALUE(RIGHT(B82,2)+1)</f>
        <v># 12</v>
      </c>
      <c r="D82" s="273" t="str">
        <f>"# " &amp; VALUE(RIGHT(C82,2)+1)</f>
        <v># 13</v>
      </c>
      <c r="E82" s="273" t="str">
        <f>"# " &amp; VALUE(RIGHT(D82,2)+1)</f>
        <v># 14</v>
      </c>
      <c r="F82" s="327" t="str">
        <f>"# " &amp; VALUE(RIGHT(E82,2)+1)</f>
        <v># 15</v>
      </c>
      <c r="G82" s="332" t="s">
        <v>150</v>
      </c>
      <c r="H82" s="331"/>
      <c r="I82" s="142"/>
    </row>
    <row r="83" spans="1:14" s="20" customFormat="1" ht="17" customHeight="1">
      <c r="A83" s="185"/>
      <c r="B83" s="279"/>
      <c r="C83" s="273"/>
      <c r="D83" s="273"/>
      <c r="E83" s="273"/>
      <c r="F83" s="327"/>
      <c r="G83" s="333" t="s">
        <v>151</v>
      </c>
      <c r="H83" s="331"/>
      <c r="I83" s="180"/>
    </row>
    <row r="84" spans="1:14" ht="17" customHeight="1">
      <c r="A84" s="143">
        <v>30</v>
      </c>
      <c r="B84" s="314"/>
      <c r="C84" s="275"/>
      <c r="D84" s="275"/>
      <c r="E84" s="334"/>
      <c r="F84" s="335"/>
      <c r="G84" s="333"/>
      <c r="H84" s="331"/>
      <c r="I84" s="158">
        <v>30</v>
      </c>
    </row>
    <row r="85" spans="1:14" ht="17" customHeight="1">
      <c r="A85" s="134"/>
      <c r="B85" s="276">
        <v>800666044</v>
      </c>
      <c r="C85" s="259"/>
      <c r="D85" s="259"/>
      <c r="E85" s="259"/>
      <c r="F85" s="259"/>
      <c r="G85" s="333"/>
      <c r="H85" s="331"/>
      <c r="I85" s="136"/>
    </row>
    <row r="86" spans="1:14" ht="17" customHeight="1">
      <c r="A86" s="134"/>
      <c r="B86" s="279"/>
      <c r="C86" s="259"/>
      <c r="D86" s="259"/>
      <c r="E86" s="259"/>
      <c r="F86" s="259"/>
      <c r="G86" s="326"/>
      <c r="H86" s="331"/>
      <c r="I86" s="136"/>
    </row>
    <row r="87" spans="1:14" s="20" customFormat="1" ht="17" customHeight="1" thickBot="1">
      <c r="A87" s="137">
        <v>2200</v>
      </c>
      <c r="B87" s="336"/>
      <c r="C87" s="337"/>
      <c r="D87" s="280" t="s">
        <v>96</v>
      </c>
      <c r="E87" s="280"/>
      <c r="F87" s="280"/>
      <c r="G87" s="326"/>
      <c r="H87" s="338">
        <v>2205</v>
      </c>
      <c r="I87" s="139">
        <v>2200</v>
      </c>
      <c r="M87" s="4"/>
      <c r="N87" s="4"/>
    </row>
    <row r="88" spans="1:14" s="20" customFormat="1" ht="17" customHeight="1">
      <c r="A88" s="185"/>
      <c r="B88" s="279" t="s">
        <v>133</v>
      </c>
      <c r="C88" s="273" t="str">
        <f>"# " &amp; VALUE(RIGHT(B88,2)+1)</f>
        <v># 16</v>
      </c>
      <c r="D88" s="273" t="str">
        <f>"# " &amp; VALUE(RIGHT(C88,2)+1)</f>
        <v># 17</v>
      </c>
      <c r="E88" s="273" t="str">
        <f>"# " &amp; VALUE(RIGHT(D88,2)+1)</f>
        <v># 18</v>
      </c>
      <c r="F88" s="273" t="str">
        <f>"# " &amp; VALUE(RIGHT(E88,2)+1)</f>
        <v># 19</v>
      </c>
      <c r="G88" s="322"/>
      <c r="H88" s="319" t="s">
        <v>72</v>
      </c>
      <c r="I88" s="142"/>
    </row>
    <row r="89" spans="1:14" ht="17" customHeight="1">
      <c r="A89" s="143">
        <v>30</v>
      </c>
      <c r="B89" s="314"/>
      <c r="C89" s="334"/>
      <c r="D89" s="334"/>
      <c r="E89" s="334"/>
      <c r="F89" s="334"/>
      <c r="G89" s="326"/>
      <c r="H89" s="331"/>
      <c r="I89" s="158">
        <v>30</v>
      </c>
      <c r="M89" s="20"/>
    </row>
    <row r="90" spans="1:14" ht="17" customHeight="1">
      <c r="A90" s="170"/>
      <c r="B90" s="276" t="s">
        <v>135</v>
      </c>
      <c r="C90" s="339"/>
      <c r="D90" s="259"/>
      <c r="E90" s="340"/>
      <c r="F90" s="341"/>
      <c r="G90" s="326"/>
      <c r="H90" s="342" t="s">
        <v>158</v>
      </c>
      <c r="I90" s="136"/>
    </row>
    <row r="91" spans="1:14" ht="17" customHeight="1">
      <c r="A91" s="134"/>
      <c r="B91" s="343"/>
      <c r="C91" s="344"/>
      <c r="D91" s="280" t="s">
        <v>134</v>
      </c>
      <c r="E91" s="273"/>
      <c r="F91" s="345"/>
      <c r="G91" s="322"/>
      <c r="H91" s="331" t="s">
        <v>73</v>
      </c>
      <c r="I91" s="136"/>
    </row>
    <row r="92" spans="1:14" ht="17" customHeight="1">
      <c r="A92" s="134"/>
      <c r="B92" s="279" t="s">
        <v>136</v>
      </c>
      <c r="C92" s="273" t="str">
        <f>"# " &amp; VALUE(RIGHT(B92,2)+1)</f>
        <v># 2</v>
      </c>
      <c r="D92" s="273" t="str">
        <f>"# " &amp; VALUE(RIGHT(C92,2)+1)</f>
        <v># 3</v>
      </c>
      <c r="E92" s="273" t="str">
        <f>"# " &amp; VALUE(RIGHT(D92,2)+1)</f>
        <v># 4</v>
      </c>
      <c r="F92" s="273" t="str">
        <f>"# " &amp; VALUE(RIGHT(E92,2)+1)</f>
        <v># 5</v>
      </c>
      <c r="G92" s="346"/>
      <c r="H92" s="347">
        <v>2245</v>
      </c>
      <c r="I92" s="136"/>
    </row>
    <row r="93" spans="1:14" ht="17" customHeight="1" thickBot="1">
      <c r="A93" s="137">
        <v>2300</v>
      </c>
      <c r="B93" s="314"/>
      <c r="C93" s="275"/>
      <c r="D93" s="348"/>
      <c r="E93" s="348"/>
      <c r="F93" s="348"/>
      <c r="G93" s="349"/>
      <c r="H93" s="350" t="s">
        <v>79</v>
      </c>
      <c r="I93" s="139">
        <v>2300</v>
      </c>
    </row>
    <row r="94" spans="1:14" s="20" customFormat="1" ht="17" customHeight="1">
      <c r="A94" s="189"/>
      <c r="B94" s="276" t="s">
        <v>62</v>
      </c>
      <c r="C94" s="351"/>
      <c r="D94" s="352" t="s">
        <v>61</v>
      </c>
      <c r="E94" s="352"/>
      <c r="F94" s="273"/>
      <c r="G94" s="282" t="s">
        <v>69</v>
      </c>
      <c r="H94" s="353" t="s">
        <v>159</v>
      </c>
      <c r="I94" s="190"/>
    </row>
    <row r="95" spans="1:14" s="20" customFormat="1" ht="17" customHeight="1">
      <c r="A95" s="189"/>
      <c r="B95" s="279" t="s">
        <v>137</v>
      </c>
      <c r="C95" s="273" t="str">
        <f>"# " &amp; VALUE(RIGHT(B95,4)+1)</f>
        <v># 4030</v>
      </c>
      <c r="D95" s="273" t="str">
        <f>"# " &amp; VALUE(RIGHT(C95,4)+1)</f>
        <v># 4031</v>
      </c>
      <c r="E95" s="273" t="str">
        <f>"# " &amp; VALUE(RIGHT(D95,4)+1)</f>
        <v># 4032</v>
      </c>
      <c r="F95" s="273" t="str">
        <f>"# " &amp; VALUE(RIGHT(E95,4)+1)</f>
        <v># 4033</v>
      </c>
      <c r="G95" s="326" t="s">
        <v>152</v>
      </c>
      <c r="H95" s="327" t="s">
        <v>80</v>
      </c>
      <c r="I95" s="191"/>
    </row>
    <row r="96" spans="1:14" s="20" customFormat="1" ht="17" customHeight="1" thickBot="1">
      <c r="A96" s="192">
        <v>2315</v>
      </c>
      <c r="B96" s="279"/>
      <c r="C96" s="273"/>
      <c r="D96" s="273"/>
      <c r="E96" s="273"/>
      <c r="F96" s="354">
        <v>2315</v>
      </c>
      <c r="G96" s="355" t="s">
        <v>71</v>
      </c>
      <c r="H96" s="356"/>
      <c r="I96" s="193">
        <v>2315</v>
      </c>
    </row>
    <row r="97" spans="1:9" ht="17" customHeight="1" thickBot="1">
      <c r="A97" s="28">
        <v>30</v>
      </c>
      <c r="B97" s="357"/>
      <c r="C97" s="358"/>
      <c r="D97" s="358"/>
      <c r="E97" s="358"/>
      <c r="F97" s="358"/>
      <c r="G97" s="360" t="s">
        <v>35</v>
      </c>
      <c r="H97" s="361"/>
      <c r="I97" s="195">
        <v>30</v>
      </c>
    </row>
    <row r="98" spans="1:9" ht="17" customHeight="1">
      <c r="A98" s="34"/>
      <c r="B98" s="279"/>
      <c r="C98" s="359"/>
      <c r="D98" s="359" t="s">
        <v>37</v>
      </c>
      <c r="E98" s="277"/>
      <c r="F98" s="359"/>
      <c r="G98" s="196" t="s">
        <v>23</v>
      </c>
      <c r="H98" s="362" t="s">
        <v>94</v>
      </c>
      <c r="I98" s="39"/>
    </row>
    <row r="99" spans="1:9" ht="17" customHeight="1">
      <c r="A99" s="43"/>
      <c r="B99" s="279"/>
      <c r="C99" s="278"/>
      <c r="D99" s="278"/>
      <c r="E99" s="277"/>
      <c r="F99" s="278"/>
      <c r="G99" s="128" t="str">
        <f>G41</f>
        <v>周六聊Teen谷 # 22</v>
      </c>
      <c r="H99" s="363" t="s">
        <v>153</v>
      </c>
      <c r="I99" s="39"/>
    </row>
    <row r="100" spans="1:9" ht="17" customHeight="1" thickBot="1">
      <c r="A100" s="43"/>
      <c r="B100" s="279"/>
      <c r="C100" s="278"/>
      <c r="D100" s="278"/>
      <c r="E100" s="277"/>
      <c r="F100" s="351">
        <v>2350</v>
      </c>
      <c r="G100" s="61"/>
      <c r="H100" s="364" t="s">
        <v>95</v>
      </c>
      <c r="I100" s="39"/>
    </row>
    <row r="101" spans="1:9" s="20" customFormat="1" ht="17" customHeight="1" thickBot="1">
      <c r="A101" s="11" t="s">
        <v>9</v>
      </c>
      <c r="B101" s="301" t="s">
        <v>36</v>
      </c>
      <c r="C101" s="302"/>
      <c r="D101" s="302"/>
      <c r="E101" s="302"/>
      <c r="F101" s="303"/>
      <c r="G101" s="73"/>
      <c r="H101" s="365"/>
      <c r="I101" s="42" t="s">
        <v>9</v>
      </c>
    </row>
    <row r="102" spans="1:9" ht="17" customHeight="1">
      <c r="A102" s="21"/>
      <c r="B102" s="200" t="s">
        <v>17</v>
      </c>
      <c r="C102" s="194"/>
      <c r="D102" s="194"/>
      <c r="E102" s="194"/>
      <c r="F102" s="55"/>
      <c r="G102" s="201" t="s">
        <v>23</v>
      </c>
      <c r="H102" s="197" t="s">
        <v>20</v>
      </c>
      <c r="I102" s="79"/>
    </row>
    <row r="103" spans="1:9" ht="17" customHeight="1">
      <c r="A103" s="43"/>
      <c r="B103" s="168"/>
      <c r="C103" s="168"/>
      <c r="D103" s="168" t="s">
        <v>39</v>
      </c>
      <c r="E103" s="168"/>
      <c r="F103" s="172"/>
      <c r="G103" s="202" t="str">
        <f>G70</f>
        <v>新聞透視 # 23</v>
      </c>
      <c r="H103" s="54" t="str">
        <f>H35</f>
        <v>新聞掏寶 # 305</v>
      </c>
      <c r="I103" s="136"/>
    </row>
    <row r="104" spans="1:9" ht="17" customHeight="1">
      <c r="A104" s="28">
        <v>30</v>
      </c>
      <c r="B104" s="72" t="str">
        <f>B61</f>
        <v># 2146</v>
      </c>
      <c r="C104" s="55" t="str">
        <f>C61</f>
        <v># 2147</v>
      </c>
      <c r="D104" s="55" t="str">
        <f>D61</f>
        <v># 2148</v>
      </c>
      <c r="E104" s="72" t="str">
        <f>E61</f>
        <v># 2149</v>
      </c>
      <c r="F104" s="72" t="str">
        <f>F61</f>
        <v># 2150</v>
      </c>
      <c r="G104" s="203"/>
      <c r="H104" s="204"/>
      <c r="I104" s="158">
        <v>30</v>
      </c>
    </row>
    <row r="105" spans="1:9" ht="17" customHeight="1">
      <c r="A105" s="43"/>
      <c r="B105" s="119" t="s">
        <v>17</v>
      </c>
      <c r="C105" s="37"/>
      <c r="D105" s="37"/>
      <c r="E105" s="37"/>
      <c r="F105" s="37"/>
      <c r="G105" s="201" t="s">
        <v>23</v>
      </c>
      <c r="H105" s="197" t="s">
        <v>20</v>
      </c>
      <c r="I105" s="136"/>
    </row>
    <row r="106" spans="1:9" s="20" customFormat="1" ht="17" customHeight="1" thickBot="1">
      <c r="A106" s="11" t="s">
        <v>10</v>
      </c>
      <c r="B106" s="188"/>
      <c r="D106" s="54" t="s">
        <v>96</v>
      </c>
      <c r="E106" s="54"/>
      <c r="F106" s="54"/>
      <c r="G106" s="205" t="str">
        <f>G15</f>
        <v>美女廚房 Cooking Beauties (20 EPI)</v>
      </c>
      <c r="H106" s="206" t="str">
        <f>H15</f>
        <v>開心無敵獎門人 Super Trio Returns (18 EPI)</v>
      </c>
      <c r="I106" s="66" t="s">
        <v>10</v>
      </c>
    </row>
    <row r="107" spans="1:9" ht="17" customHeight="1">
      <c r="A107" s="118"/>
      <c r="B107" s="60" t="s">
        <v>133</v>
      </c>
      <c r="C107" s="55" t="str">
        <f>"# " &amp; VALUE(RIGHT(B107,2)+1)</f>
        <v># 16</v>
      </c>
      <c r="D107" s="55" t="str">
        <f>"# " &amp; VALUE(RIGHT(C107,2)+1)</f>
        <v># 17</v>
      </c>
      <c r="E107" s="55" t="str">
        <f>"# " &amp; VALUE(RIGHT(D107,2)+1)</f>
        <v># 18</v>
      </c>
      <c r="F107" s="55" t="str">
        <f>"# " &amp; VALUE(RIGHT(E107,2)+1)</f>
        <v># 19</v>
      </c>
      <c r="G107" s="207" t="str">
        <f>G16</f>
        <v># 10</v>
      </c>
      <c r="H107" s="208" t="str">
        <f>H16</f>
        <v># 10</v>
      </c>
      <c r="I107" s="50"/>
    </row>
    <row r="108" spans="1:9" ht="17" customHeight="1">
      <c r="A108" s="209">
        <v>30</v>
      </c>
      <c r="B108" s="29"/>
      <c r="C108" s="72"/>
      <c r="D108" s="72"/>
      <c r="E108" s="72"/>
      <c r="F108" s="72"/>
      <c r="G108" s="85"/>
      <c r="H108" s="210"/>
      <c r="I108" s="58">
        <v>30</v>
      </c>
    </row>
    <row r="109" spans="1:9" ht="17" customHeight="1">
      <c r="A109" s="126"/>
      <c r="B109" s="119" t="s">
        <v>17</v>
      </c>
      <c r="C109" s="55"/>
      <c r="D109" s="55"/>
      <c r="E109" s="55"/>
      <c r="F109" s="36"/>
      <c r="G109" s="160" t="s">
        <v>23</v>
      </c>
      <c r="H109" s="211" t="s">
        <v>23</v>
      </c>
      <c r="I109" s="62"/>
    </row>
    <row r="110" spans="1:9" s="20" customFormat="1" ht="17" customHeight="1" thickBot="1">
      <c r="A110" s="11" t="s">
        <v>11</v>
      </c>
      <c r="B110" s="48"/>
      <c r="C110" s="55"/>
      <c r="D110" s="55" t="str">
        <f>$D$81</f>
        <v>香港探秘地圖 The Map Of Truth (20 EPI)</v>
      </c>
      <c r="E110" s="55"/>
      <c r="F110" s="55"/>
      <c r="G110" s="61"/>
      <c r="H110" s="82"/>
      <c r="I110" s="66" t="s">
        <v>11</v>
      </c>
    </row>
    <row r="111" spans="1:9" ht="17" customHeight="1">
      <c r="A111" s="118"/>
      <c r="B111" s="55" t="str">
        <f>B82</f>
        <v># 11</v>
      </c>
      <c r="C111" s="55" t="str">
        <f>"# " &amp; VALUE(RIGHT(B111,2)+1)</f>
        <v># 12</v>
      </c>
      <c r="D111" s="55" t="str">
        <f>"# " &amp; VALUE(RIGHT(C111,2)+1)</f>
        <v># 13</v>
      </c>
      <c r="E111" s="55" t="str">
        <f>"# " &amp; VALUE(RIGHT(D111,2)+1)</f>
        <v># 14</v>
      </c>
      <c r="F111" s="55" t="str">
        <f>"# " &amp; VALUE(RIGHT(E111,2)+1)</f>
        <v># 15</v>
      </c>
      <c r="G111" s="91"/>
      <c r="H111" s="82" t="str">
        <f>H80</f>
        <v>中年好聲音4 # 28</v>
      </c>
      <c r="I111" s="50"/>
    </row>
    <row r="112" spans="1:9" ht="17" customHeight="1">
      <c r="A112" s="74">
        <v>30</v>
      </c>
      <c r="B112" s="72"/>
      <c r="C112" s="72"/>
      <c r="D112" s="72"/>
      <c r="G112" s="91"/>
      <c r="H112" s="212"/>
      <c r="I112" s="58">
        <v>30</v>
      </c>
    </row>
    <row r="113" spans="1:9" ht="17" customHeight="1">
      <c r="A113" s="74"/>
      <c r="B113" s="181"/>
      <c r="C113" s="181"/>
      <c r="D113" s="148" t="s">
        <v>43</v>
      </c>
      <c r="E113" s="181"/>
      <c r="F113" s="181"/>
      <c r="G113" s="91"/>
      <c r="H113" s="213"/>
      <c r="I113" s="75"/>
    </row>
    <row r="114" spans="1:9" ht="17" customHeight="1">
      <c r="A114" s="126"/>
      <c r="B114" s="37" t="s">
        <v>17</v>
      </c>
      <c r="C114" s="214" t="str">
        <f>C76</f>
        <v xml:space="preserve"> </v>
      </c>
      <c r="D114" s="109" t="str">
        <f>D76</f>
        <v xml:space="preserve">愛．回家之開心速遞  Lo And Behold </v>
      </c>
      <c r="E114" s="109"/>
      <c r="F114" s="109"/>
      <c r="G114" s="91" t="s">
        <v>154</v>
      </c>
      <c r="H114" s="212"/>
      <c r="I114" s="62"/>
    </row>
    <row r="115" spans="1:9" s="20" customFormat="1" ht="17" customHeight="1" thickBot="1">
      <c r="A115" s="11" t="s">
        <v>12</v>
      </c>
      <c r="B115" s="72" t="str">
        <f t="shared" ref="B115:C115" si="10">B78</f>
        <v># 2819</v>
      </c>
      <c r="C115" s="72" t="str">
        <f t="shared" si="10"/>
        <v># 2820</v>
      </c>
      <c r="D115" s="55" t="str">
        <f t="shared" ref="D115:F115" si="11">D78</f>
        <v># 2821</v>
      </c>
      <c r="E115" s="55" t="str">
        <f t="shared" si="11"/>
        <v># 2822</v>
      </c>
      <c r="F115" s="55" t="str">
        <f t="shared" si="11"/>
        <v># 2823</v>
      </c>
      <c r="G115" s="91"/>
      <c r="H115" s="213"/>
      <c r="I115" s="66" t="s">
        <v>12</v>
      </c>
    </row>
    <row r="116" spans="1:9" ht="17" customHeight="1">
      <c r="A116" s="118"/>
      <c r="B116" s="37" t="s">
        <v>17</v>
      </c>
      <c r="C116" s="35"/>
      <c r="D116" s="35" t="s">
        <v>51</v>
      </c>
      <c r="E116" s="35"/>
      <c r="F116" s="35"/>
      <c r="G116" s="91"/>
      <c r="H116" s="212"/>
      <c r="I116" s="50"/>
    </row>
    <row r="117" spans="1:9" ht="17" customHeight="1">
      <c r="A117" s="209">
        <v>30</v>
      </c>
      <c r="B117" s="72" t="str">
        <f t="shared" ref="B117:D117" si="12">B74</f>
        <v># 152</v>
      </c>
      <c r="C117" s="72" t="str">
        <f t="shared" si="12"/>
        <v># 153</v>
      </c>
      <c r="D117" s="72" t="str">
        <f t="shared" si="12"/>
        <v># 154</v>
      </c>
      <c r="E117" s="72" t="str">
        <f t="shared" ref="E117:F117" si="13">E74</f>
        <v># 155</v>
      </c>
      <c r="F117" s="72" t="str">
        <f t="shared" si="13"/>
        <v># 156</v>
      </c>
      <c r="G117" s="215"/>
      <c r="H117" s="212"/>
      <c r="I117" s="58">
        <v>30</v>
      </c>
    </row>
    <row r="118" spans="1:9" ht="17" customHeight="1">
      <c r="A118" s="74"/>
      <c r="B118" s="37" t="s">
        <v>17</v>
      </c>
      <c r="C118" s="53"/>
      <c r="D118" s="54" t="str">
        <f>D91</f>
        <v>夫妻肺片 Lose the Battle, Win the War (10 EPI)</v>
      </c>
      <c r="E118" s="55"/>
      <c r="F118" s="98"/>
      <c r="G118" s="91"/>
      <c r="H118" s="216" t="s">
        <v>51</v>
      </c>
      <c r="I118" s="75"/>
    </row>
    <row r="119" spans="1:9" s="20" customFormat="1" ht="17" customHeight="1" thickBot="1">
      <c r="A119" s="11" t="s">
        <v>15</v>
      </c>
      <c r="B119" s="60" t="str">
        <f>B92</f>
        <v># 1</v>
      </c>
      <c r="C119" s="55" t="str">
        <f>"# " &amp; VALUE(RIGHT(B119,2)+1)</f>
        <v># 2</v>
      </c>
      <c r="D119" s="55" t="str">
        <f>"# " &amp; VALUE(RIGHT(C119,2)+1)</f>
        <v># 3</v>
      </c>
      <c r="E119" s="55" t="str">
        <f>"# " &amp; VALUE(RIGHT(D119,2)+1)</f>
        <v># 4</v>
      </c>
      <c r="F119" s="55" t="str">
        <f>"# " &amp; VALUE(RIGHT(E119,2)+1)</f>
        <v># 5</v>
      </c>
      <c r="G119" s="91"/>
      <c r="H119" s="30" t="str">
        <f>H74</f>
        <v># 158</v>
      </c>
      <c r="I119" s="66" t="s">
        <v>15</v>
      </c>
    </row>
    <row r="120" spans="1:9" ht="17" customHeight="1">
      <c r="A120" s="118"/>
      <c r="B120" s="119" t="s">
        <v>17</v>
      </c>
      <c r="C120" s="36"/>
      <c r="D120" s="36"/>
      <c r="E120" s="36"/>
      <c r="F120" s="36"/>
      <c r="G120" s="91"/>
      <c r="H120" s="167" t="s">
        <v>20</v>
      </c>
      <c r="I120" s="121"/>
    </row>
    <row r="121" spans="1:9" ht="17" customHeight="1">
      <c r="A121" s="209">
        <v>30</v>
      </c>
      <c r="B121" s="53"/>
      <c r="C121" s="217"/>
      <c r="D121" s="168" t="str">
        <f>D63</f>
        <v>又見逍遙 Sword and Fairy 1 (40 EPI)</v>
      </c>
      <c r="E121" s="168"/>
      <c r="F121" s="168"/>
      <c r="G121" s="61"/>
      <c r="H121" s="114" t="str">
        <f>H90</f>
        <v>一周星星 #26</v>
      </c>
      <c r="I121" s="108">
        <v>30</v>
      </c>
    </row>
    <row r="122" spans="1:9" ht="17" customHeight="1">
      <c r="A122" s="74"/>
      <c r="B122" s="60" t="str">
        <f>B64</f>
        <v># 12</v>
      </c>
      <c r="C122" s="55" t="str">
        <f>C64</f>
        <v># 13</v>
      </c>
      <c r="D122" s="55" t="str">
        <f>D64</f>
        <v># 14</v>
      </c>
      <c r="E122" s="55" t="str">
        <f>E64</f>
        <v># 15</v>
      </c>
      <c r="F122" s="55" t="str">
        <f>F64</f>
        <v># 16</v>
      </c>
      <c r="G122" s="216" t="s">
        <v>51</v>
      </c>
      <c r="H122" s="167" t="s">
        <v>20</v>
      </c>
      <c r="I122" s="218"/>
    </row>
    <row r="123" spans="1:9" s="20" customFormat="1" ht="17" customHeight="1" thickBot="1">
      <c r="A123" s="11" t="s">
        <v>13</v>
      </c>
      <c r="B123" s="63"/>
      <c r="C123" s="72"/>
      <c r="D123" s="72"/>
      <c r="E123" s="72"/>
      <c r="F123" s="72"/>
      <c r="G123" s="30" t="str">
        <f>G$74</f>
        <v># 157</v>
      </c>
      <c r="H123" s="92" t="str">
        <f>H94</f>
        <v>美食新聞周報 # 72</v>
      </c>
      <c r="I123" s="42" t="s">
        <v>13</v>
      </c>
    </row>
    <row r="124" spans="1:9" ht="17" customHeight="1">
      <c r="A124" s="43"/>
      <c r="B124" s="219" t="s">
        <v>17</v>
      </c>
      <c r="C124" s="54"/>
      <c r="D124" s="54" t="s">
        <v>53</v>
      </c>
      <c r="E124" s="54"/>
      <c r="F124" s="55"/>
      <c r="G124" s="160" t="s">
        <v>23</v>
      </c>
      <c r="H124" s="220" t="s">
        <v>20</v>
      </c>
      <c r="I124" s="39"/>
    </row>
    <row r="125" spans="1:9" ht="17" customHeight="1">
      <c r="A125" s="43"/>
      <c r="B125" s="55" t="str">
        <f>B$42</f>
        <v># 1991</v>
      </c>
      <c r="C125" s="55" t="str">
        <f>C$42</f>
        <v># 1992</v>
      </c>
      <c r="D125" s="55" t="str">
        <f>D$42</f>
        <v># 1993</v>
      </c>
      <c r="E125" s="55" t="str">
        <f>E$42</f>
        <v># 1994</v>
      </c>
      <c r="F125" s="55" t="str">
        <f>F42</f>
        <v># 1995</v>
      </c>
      <c r="G125" s="61" t="str">
        <f>G70</f>
        <v>新聞透視 # 23</v>
      </c>
      <c r="H125" s="221"/>
      <c r="I125" s="39"/>
    </row>
    <row r="126" spans="1:9" ht="17" customHeight="1">
      <c r="A126" s="209" t="s">
        <v>2</v>
      </c>
      <c r="B126" s="29"/>
      <c r="C126" s="72"/>
      <c r="D126" s="72"/>
      <c r="E126" s="72"/>
      <c r="F126" s="222" t="s">
        <v>42</v>
      </c>
      <c r="H126" s="223" t="str">
        <f>H39</f>
        <v>流行經典50年 # 94</v>
      </c>
      <c r="I126" s="108" t="s">
        <v>2</v>
      </c>
    </row>
    <row r="127" spans="1:9" ht="17" customHeight="1">
      <c r="A127" s="74"/>
      <c r="B127" s="224" t="s">
        <v>38</v>
      </c>
      <c r="C127" s="55"/>
      <c r="D127" s="54" t="s">
        <v>68</v>
      </c>
      <c r="E127" s="55"/>
      <c r="F127" s="55"/>
      <c r="G127" s="160" t="s">
        <v>23</v>
      </c>
      <c r="H127" s="92"/>
      <c r="I127" s="106"/>
    </row>
    <row r="128" spans="1:9" ht="17" customHeight="1" thickBot="1">
      <c r="A128" s="225" t="s">
        <v>14</v>
      </c>
      <c r="B128" s="226" t="s">
        <v>139</v>
      </c>
      <c r="C128" s="227" t="str">
        <f>"# " &amp; VALUE(RIGHT(B128,2)+1)</f>
        <v># 46</v>
      </c>
      <c r="D128" s="227" t="str">
        <f>"# " &amp; VALUE(RIGHT(C128,2)+1)</f>
        <v># 47</v>
      </c>
      <c r="E128" s="227" t="str">
        <f>"# " &amp; VALUE(RIGHT(D128,2)+1)</f>
        <v># 48</v>
      </c>
      <c r="F128" s="227" t="str">
        <f>"# " &amp; VALUE(RIGHT(E128,2)+1)</f>
        <v># 49</v>
      </c>
      <c r="G128" s="228" t="str">
        <f>G41</f>
        <v>周六聊Teen谷 # 22</v>
      </c>
      <c r="H128" s="229"/>
      <c r="I128" s="230" t="s">
        <v>14</v>
      </c>
    </row>
    <row r="129" spans="1:9" ht="17" customHeight="1" thickTop="1">
      <c r="A129" s="231"/>
      <c r="B129" s="232" t="s">
        <v>138</v>
      </c>
      <c r="C129" s="6"/>
      <c r="D129" s="6"/>
      <c r="E129" s="6"/>
      <c r="F129" s="6"/>
      <c r="G129" s="6"/>
      <c r="H129" s="244">
        <f ca="1">TODAY()</f>
        <v>46164</v>
      </c>
      <c r="I129" s="245"/>
    </row>
    <row r="130" spans="1:9" ht="17" customHeight="1">
      <c r="B130" s="232"/>
    </row>
    <row r="131" spans="1:9" ht="17" customHeight="1"/>
    <row r="132" spans="1:9" ht="17" customHeight="1"/>
  </sheetData>
  <mergeCells count="17">
    <mergeCell ref="C1:G1"/>
    <mergeCell ref="H2:I2"/>
    <mergeCell ref="B12:F12"/>
    <mergeCell ref="G11:H11"/>
    <mergeCell ref="D54:E54"/>
    <mergeCell ref="E6:F6"/>
    <mergeCell ref="G18:H18"/>
    <mergeCell ref="G26:H26"/>
    <mergeCell ref="G25:H25"/>
    <mergeCell ref="G65:H65"/>
    <mergeCell ref="H129:I129"/>
    <mergeCell ref="G67:H67"/>
    <mergeCell ref="B101:F101"/>
    <mergeCell ref="G97:H97"/>
    <mergeCell ref="B67:F70"/>
    <mergeCell ref="B71:F71"/>
    <mergeCell ref="G83:G85"/>
  </mergeCells>
  <phoneticPr fontId="0" type="noConversion"/>
  <printOptions horizontalCentered="1"/>
  <pageMargins left="0" right="0" top="0.27559055118110237" bottom="0" header="0.11811023622047245" footer="0"/>
  <pageSetup paperSize="9" scale="39" orientation="portrait" r:id="rId1"/>
  <headerFooter alignWithMargins="0"/>
  <rowBreaks count="1" manualBreakCount="1">
    <brk id="129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B012B-4A1C-45E0-A0A1-EF7AB519B32C}">
  <dimension ref="A1:N132"/>
  <sheetViews>
    <sheetView tabSelected="1" zoomScale="70" zoomScaleNormal="70" workbookViewId="0">
      <pane ySplit="4" topLeftCell="A83" activePane="bottomLeft" state="frozen"/>
      <selection pane="bottomLeft" activeCell="E46" sqref="E46"/>
    </sheetView>
  </sheetViews>
  <sheetFormatPr defaultColWidth="9.453125" defaultRowHeight="15.5"/>
  <cols>
    <col min="1" max="1" width="7.6328125" style="233" customWidth="1"/>
    <col min="2" max="8" width="32.6328125" style="4" customWidth="1"/>
    <col min="9" max="9" width="7.6328125" style="234" customWidth="1"/>
    <col min="10" max="16384" width="9.453125" style="4"/>
  </cols>
  <sheetData>
    <row r="1" spans="1:9" ht="36" customHeight="1">
      <c r="A1" s="235"/>
      <c r="B1" s="3"/>
      <c r="C1" s="246" t="s">
        <v>163</v>
      </c>
      <c r="D1" s="246"/>
      <c r="E1" s="246"/>
      <c r="F1" s="246"/>
      <c r="G1" s="246"/>
      <c r="H1" s="3"/>
      <c r="I1" s="3"/>
    </row>
    <row r="2" spans="1:9" ht="17" customHeight="1" thickBot="1">
      <c r="A2" s="236" t="s">
        <v>164</v>
      </c>
      <c r="B2" s="6"/>
      <c r="C2" s="6"/>
      <c r="D2" s="1" t="s">
        <v>18</v>
      </c>
      <c r="E2" s="1"/>
      <c r="F2" s="7"/>
      <c r="G2" s="7"/>
      <c r="H2" s="247" t="s">
        <v>165</v>
      </c>
      <c r="I2" s="247"/>
    </row>
    <row r="3" spans="1:9" ht="17" customHeight="1" thickTop="1">
      <c r="A3" s="8" t="s">
        <v>19</v>
      </c>
      <c r="B3" s="9" t="s">
        <v>25</v>
      </c>
      <c r="C3" s="9" t="s">
        <v>26</v>
      </c>
      <c r="D3" s="9" t="s">
        <v>27</v>
      </c>
      <c r="E3" s="9" t="s">
        <v>166</v>
      </c>
      <c r="F3" s="9" t="s">
        <v>29</v>
      </c>
      <c r="G3" s="9" t="s">
        <v>30</v>
      </c>
      <c r="H3" s="9" t="s">
        <v>31</v>
      </c>
      <c r="I3" s="10" t="s">
        <v>19</v>
      </c>
    </row>
    <row r="4" spans="1:9" ht="17" customHeight="1" thickBot="1">
      <c r="A4" s="11"/>
      <c r="B4" s="12">
        <v>46181</v>
      </c>
      <c r="C4" s="12">
        <f t="shared" ref="C4:H4" si="0">SUM(B4+1)</f>
        <v>46182</v>
      </c>
      <c r="D4" s="13">
        <f t="shared" si="0"/>
        <v>46183</v>
      </c>
      <c r="E4" s="13">
        <f t="shared" si="0"/>
        <v>46184</v>
      </c>
      <c r="F4" s="13">
        <f t="shared" si="0"/>
        <v>46185</v>
      </c>
      <c r="G4" s="13">
        <f t="shared" si="0"/>
        <v>46186</v>
      </c>
      <c r="H4" s="13">
        <f t="shared" si="0"/>
        <v>46187</v>
      </c>
      <c r="I4" s="14"/>
    </row>
    <row r="5" spans="1:9" s="20" customFormat="1" ht="17" customHeight="1" thickBot="1">
      <c r="A5" s="15" t="s">
        <v>14</v>
      </c>
      <c r="B5" s="16"/>
      <c r="C5" s="17"/>
      <c r="D5" s="17"/>
      <c r="E5" s="17"/>
      <c r="F5" s="17"/>
      <c r="G5" s="17"/>
      <c r="H5" s="18"/>
      <c r="I5" s="19" t="s">
        <v>14</v>
      </c>
    </row>
    <row r="6" spans="1:9" ht="17" customHeight="1">
      <c r="A6" s="21"/>
      <c r="B6" s="22" t="s">
        <v>17</v>
      </c>
      <c r="C6" s="23" t="s">
        <v>17</v>
      </c>
      <c r="D6" s="24" t="str">
        <f t="shared" ref="D6:G7" si="1">C54</f>
        <v>魔法伽利略 When Science Meets Magic (8 EPI)</v>
      </c>
      <c r="E6" s="242" t="str">
        <f t="shared" si="1"/>
        <v>港生活．港享受 Dolce Vita 2021 (52 EPI)</v>
      </c>
      <c r="F6" s="250"/>
      <c r="G6" s="25" t="str">
        <f t="shared" si="1"/>
        <v xml:space="preserve">美食新聞報道 Gourmet Express </v>
      </c>
      <c r="H6" s="26" t="s">
        <v>17</v>
      </c>
      <c r="I6" s="27"/>
    </row>
    <row r="7" spans="1:9" ht="17" customHeight="1">
      <c r="A7" s="28">
        <v>30</v>
      </c>
      <c r="B7" s="29" t="str">
        <f>LEFT($H$99,5) &amp; " # " &amp; VALUE(RIGHT($H$99,2)-1)</f>
        <v>財經透視  # 23</v>
      </c>
      <c r="C7" s="30" t="str">
        <f>B26</f>
        <v>新聞掏寶  # 305</v>
      </c>
      <c r="D7" s="31" t="str">
        <f t="shared" si="1"/>
        <v># 7</v>
      </c>
      <c r="E7" s="30" t="str">
        <f t="shared" si="1"/>
        <v># 39</v>
      </c>
      <c r="F7" s="30" t="str">
        <f t="shared" si="1"/>
        <v># 40</v>
      </c>
      <c r="G7" s="30" t="str">
        <f t="shared" si="1"/>
        <v># 187</v>
      </c>
      <c r="H7" s="32" t="str">
        <f>D57</f>
        <v>自然系女子旅行 #6</v>
      </c>
      <c r="I7" s="33">
        <v>30</v>
      </c>
    </row>
    <row r="8" spans="1:9" ht="17" customHeight="1">
      <c r="A8" s="34"/>
      <c r="B8" s="22" t="s">
        <v>17</v>
      </c>
      <c r="C8" s="35"/>
      <c r="D8" s="36"/>
      <c r="E8" s="35" t="s">
        <v>167</v>
      </c>
      <c r="F8" s="37"/>
      <c r="G8" s="35"/>
      <c r="H8" s="38"/>
      <c r="I8" s="39"/>
    </row>
    <row r="9" spans="1:9" s="20" customFormat="1" ht="17" customHeight="1" thickBot="1">
      <c r="A9" s="11" t="s">
        <v>0</v>
      </c>
      <c r="B9" s="40" t="s">
        <v>168</v>
      </c>
      <c r="C9" s="41" t="str">
        <f t="shared" ref="C9:H9" si="2">"# " &amp; VALUE(RIGHT(B9,3)+1)</f>
        <v># 159</v>
      </c>
      <c r="D9" s="41" t="str">
        <f t="shared" si="2"/>
        <v># 160</v>
      </c>
      <c r="E9" s="41" t="str">
        <f t="shared" si="2"/>
        <v># 161</v>
      </c>
      <c r="F9" s="41" t="str">
        <f t="shared" si="2"/>
        <v># 162</v>
      </c>
      <c r="G9" s="41" t="str">
        <f t="shared" si="2"/>
        <v># 163</v>
      </c>
      <c r="H9" s="41" t="str">
        <f t="shared" si="2"/>
        <v># 164</v>
      </c>
      <c r="I9" s="42" t="s">
        <v>0</v>
      </c>
    </row>
    <row r="10" spans="1:9" ht="17" customHeight="1">
      <c r="A10" s="43"/>
      <c r="B10" s="255"/>
      <c r="C10" s="256"/>
      <c r="D10" s="256"/>
      <c r="E10" s="256"/>
      <c r="F10" s="257"/>
      <c r="G10" s="255"/>
      <c r="H10" s="258"/>
      <c r="I10" s="27"/>
    </row>
    <row r="11" spans="1:9" ht="17" customHeight="1">
      <c r="A11" s="28">
        <v>30</v>
      </c>
      <c r="B11" s="259"/>
      <c r="C11" s="259"/>
      <c r="D11" s="259"/>
      <c r="E11" s="259"/>
      <c r="F11" s="259"/>
      <c r="G11" s="260" t="s">
        <v>32</v>
      </c>
      <c r="H11" s="261"/>
      <c r="I11" s="33">
        <v>30</v>
      </c>
    </row>
    <row r="12" spans="1:9" ht="17" customHeight="1">
      <c r="A12" s="44"/>
      <c r="B12" s="262" t="s">
        <v>169</v>
      </c>
      <c r="C12" s="263"/>
      <c r="D12" s="263"/>
      <c r="E12" s="263"/>
      <c r="F12" s="264"/>
      <c r="G12" s="265"/>
      <c r="H12" s="266"/>
      <c r="I12" s="39"/>
    </row>
    <row r="13" spans="1:9" s="20" customFormat="1" ht="17" customHeight="1" thickBot="1">
      <c r="A13" s="45" t="s">
        <v>1</v>
      </c>
      <c r="B13" s="267"/>
      <c r="C13" s="268"/>
      <c r="D13" s="268"/>
      <c r="E13" s="268"/>
      <c r="F13" s="269"/>
      <c r="G13" s="270"/>
      <c r="H13" s="271"/>
      <c r="I13" s="42" t="s">
        <v>1</v>
      </c>
    </row>
    <row r="14" spans="1:9" ht="17" customHeight="1">
      <c r="A14" s="46"/>
      <c r="B14" s="47">
        <v>800163632</v>
      </c>
      <c r="C14" s="47"/>
      <c r="D14" s="48"/>
      <c r="E14" s="47"/>
      <c r="F14" s="48"/>
      <c r="G14" s="49">
        <v>800534134</v>
      </c>
      <c r="H14" s="47">
        <v>800606592</v>
      </c>
      <c r="I14" s="50"/>
    </row>
    <row r="15" spans="1:9" ht="17" customHeight="1">
      <c r="A15" s="51" t="s">
        <v>2</v>
      </c>
      <c r="B15" s="52"/>
      <c r="C15" s="239"/>
      <c r="D15" s="54" t="s">
        <v>170</v>
      </c>
      <c r="E15" s="55"/>
      <c r="F15" s="239"/>
      <c r="G15" s="56" t="s">
        <v>75</v>
      </c>
      <c r="H15" s="57" t="s">
        <v>76</v>
      </c>
      <c r="I15" s="58" t="s">
        <v>2</v>
      </c>
    </row>
    <row r="16" spans="1:9" ht="17" customHeight="1">
      <c r="A16" s="59"/>
      <c r="B16" s="60" t="s">
        <v>142</v>
      </c>
      <c r="C16" s="55" t="str">
        <f t="shared" ref="C16:F16" si="3">"# " &amp; VALUE(RIGHT(B16,2)+1)</f>
        <v># 15</v>
      </c>
      <c r="D16" s="55" t="str">
        <f t="shared" si="3"/>
        <v># 16</v>
      </c>
      <c r="E16" s="55" t="str">
        <f t="shared" si="3"/>
        <v># 17</v>
      </c>
      <c r="F16" s="55" t="str">
        <f t="shared" si="3"/>
        <v># 18</v>
      </c>
      <c r="G16" s="61" t="s">
        <v>132</v>
      </c>
      <c r="H16" s="61" t="s">
        <v>132</v>
      </c>
      <c r="I16" s="62"/>
    </row>
    <row r="17" spans="1:9" s="20" customFormat="1" ht="17" customHeight="1" thickBot="1">
      <c r="A17" s="45" t="s">
        <v>3</v>
      </c>
      <c r="B17" s="63" t="s">
        <v>24</v>
      </c>
      <c r="C17" s="64"/>
      <c r="D17" s="64"/>
      <c r="E17" s="64"/>
      <c r="F17" s="64"/>
      <c r="G17" s="65"/>
      <c r="H17" s="64"/>
      <c r="I17" s="66" t="s">
        <v>16</v>
      </c>
    </row>
    <row r="18" spans="1:9" s="20" customFormat="1" ht="17" customHeight="1">
      <c r="A18" s="45"/>
      <c r="B18" s="67" t="s">
        <v>17</v>
      </c>
      <c r="C18" s="37" t="str">
        <f>C76</f>
        <v xml:space="preserve"> </v>
      </c>
      <c r="D18" s="6" t="str">
        <f>D76</f>
        <v xml:space="preserve">愛．回家之開心速遞  Lo And Behold </v>
      </c>
      <c r="E18" s="37"/>
      <c r="F18" s="68"/>
      <c r="G18" s="248" t="s">
        <v>66</v>
      </c>
      <c r="H18" s="251"/>
      <c r="I18" s="70"/>
    </row>
    <row r="19" spans="1:9" ht="17" customHeight="1">
      <c r="A19" s="71" t="s">
        <v>2</v>
      </c>
      <c r="B19" s="72" t="s">
        <v>171</v>
      </c>
      <c r="C19" s="72" t="str">
        <f t="shared" ref="C19:F19" si="4">B78</f>
        <v># 2824</v>
      </c>
      <c r="D19" s="72" t="str">
        <f t="shared" si="4"/>
        <v># 2825</v>
      </c>
      <c r="E19" s="72" t="str">
        <f t="shared" si="4"/>
        <v># 2826</v>
      </c>
      <c r="F19" s="73" t="str">
        <f t="shared" si="4"/>
        <v># 2827</v>
      </c>
      <c r="G19" s="31" t="str">
        <f>D55</f>
        <v># 39</v>
      </c>
      <c r="H19" s="72" t="str">
        <f>"# " &amp; VALUE(RIGHT(G19,2)+1)</f>
        <v># 40</v>
      </c>
      <c r="I19" s="58" t="s">
        <v>2</v>
      </c>
    </row>
    <row r="20" spans="1:9" ht="17" customHeight="1">
      <c r="A20" s="74"/>
      <c r="B20" s="272" t="s">
        <v>57</v>
      </c>
      <c r="C20" s="273"/>
      <c r="D20" s="273"/>
      <c r="E20" s="273" t="s">
        <v>52</v>
      </c>
      <c r="F20" s="273"/>
      <c r="G20" s="273"/>
      <c r="H20" s="273"/>
      <c r="I20" s="75"/>
    </row>
    <row r="21" spans="1:9" s="20" customFormat="1" ht="17" customHeight="1" thickBot="1">
      <c r="A21" s="15" t="s">
        <v>4</v>
      </c>
      <c r="B21" s="274" t="s">
        <v>172</v>
      </c>
      <c r="C21" s="273" t="str">
        <f t="shared" ref="C21:H21" si="5">"# " &amp; VALUE(RIGHT(B21,4)+1)</f>
        <v># 1703</v>
      </c>
      <c r="D21" s="275" t="str">
        <f t="shared" si="5"/>
        <v># 1704</v>
      </c>
      <c r="E21" s="273" t="str">
        <f t="shared" si="5"/>
        <v># 1705</v>
      </c>
      <c r="F21" s="275" t="str">
        <f t="shared" si="5"/>
        <v># 1706</v>
      </c>
      <c r="G21" s="273" t="str">
        <f t="shared" si="5"/>
        <v># 1707</v>
      </c>
      <c r="H21" s="273" t="str">
        <f t="shared" si="5"/>
        <v># 1708</v>
      </c>
      <c r="I21" s="66" t="s">
        <v>4</v>
      </c>
    </row>
    <row r="22" spans="1:9" ht="17" customHeight="1">
      <c r="A22" s="76"/>
      <c r="B22" s="366" t="s">
        <v>173</v>
      </c>
      <c r="C22" s="36"/>
      <c r="D22" s="36" t="str">
        <f>D91</f>
        <v>夫妻肺片 Lose the Battle, Win the War (10 EPI)</v>
      </c>
      <c r="E22" s="37"/>
      <c r="F22" s="37"/>
      <c r="G22" s="67">
        <v>800613344</v>
      </c>
      <c r="H22" s="78"/>
      <c r="I22" s="79"/>
    </row>
    <row r="23" spans="1:9" ht="17" customHeight="1">
      <c r="A23" s="80" t="s">
        <v>2</v>
      </c>
      <c r="B23" s="29" t="s">
        <v>174</v>
      </c>
      <c r="C23" s="72" t="str">
        <f>B92</f>
        <v># 6</v>
      </c>
      <c r="D23" s="72" t="str">
        <f>"# " &amp; VALUE(RIGHT(C23,2)+1)</f>
        <v># 7</v>
      </c>
      <c r="E23" s="72" t="str">
        <f>"# " &amp; VALUE(RIGHT(D23,2)+1)</f>
        <v># 8</v>
      </c>
      <c r="F23" s="72" t="str">
        <f>"# " &amp; VALUE(RIGHT(E23,2)+1)</f>
        <v># 9</v>
      </c>
      <c r="G23" s="240"/>
      <c r="H23" s="83"/>
      <c r="I23" s="58" t="s">
        <v>2</v>
      </c>
    </row>
    <row r="24" spans="1:9" ht="17" customHeight="1">
      <c r="A24" s="84"/>
      <c r="B24" s="85" t="s">
        <v>17</v>
      </c>
      <c r="C24" s="86"/>
      <c r="D24" s="87" t="s">
        <v>175</v>
      </c>
      <c r="E24" s="87"/>
      <c r="F24" s="87"/>
      <c r="G24" s="240"/>
      <c r="H24" s="83"/>
      <c r="I24" s="75"/>
    </row>
    <row r="25" spans="1:9" ht="17" customHeight="1">
      <c r="A25" s="84"/>
      <c r="B25" s="88" t="s">
        <v>17</v>
      </c>
      <c r="C25" s="48" t="s">
        <v>17</v>
      </c>
      <c r="D25" s="89" t="s">
        <v>17</v>
      </c>
      <c r="E25" s="89" t="s">
        <v>17</v>
      </c>
      <c r="F25" s="89" t="s">
        <v>17</v>
      </c>
      <c r="G25" s="248" t="s">
        <v>97</v>
      </c>
      <c r="H25" s="254"/>
      <c r="I25" s="75"/>
    </row>
    <row r="26" spans="1:9" ht="17" customHeight="1">
      <c r="A26" s="84"/>
      <c r="B26" s="90" t="str">
        <f>LEFT($H$35,5) &amp; " # " &amp; VALUE(RIGHT($H$35,3)-1)</f>
        <v>新聞掏寶  # 305</v>
      </c>
      <c r="C26" s="90" t="str">
        <f>B57</f>
        <v>㇐個人去旅行 #10</v>
      </c>
      <c r="D26" s="91" t="s">
        <v>145</v>
      </c>
      <c r="E26" s="240" t="str">
        <f>D57</f>
        <v>自然系女子旅行 #6</v>
      </c>
      <c r="F26" s="237" t="s">
        <v>176</v>
      </c>
      <c r="G26" s="252" t="s">
        <v>98</v>
      </c>
      <c r="H26" s="253"/>
      <c r="I26" s="75"/>
    </row>
    <row r="27" spans="1:9" s="20" customFormat="1" ht="17" customHeight="1" thickBot="1">
      <c r="A27" s="93" t="s">
        <v>5</v>
      </c>
      <c r="B27" s="81"/>
      <c r="C27" s="61"/>
      <c r="D27" s="31" t="str">
        <f>B55</f>
        <v># 186</v>
      </c>
      <c r="E27" s="31"/>
      <c r="F27" s="31"/>
      <c r="G27" s="240" t="s">
        <v>177</v>
      </c>
      <c r="H27" s="241" t="s">
        <v>178</v>
      </c>
      <c r="I27" s="70" t="s">
        <v>5</v>
      </c>
    </row>
    <row r="28" spans="1:9" ht="17" customHeight="1">
      <c r="A28" s="94"/>
      <c r="B28" s="48" t="s">
        <v>17</v>
      </c>
      <c r="C28" s="36"/>
      <c r="D28" s="36"/>
      <c r="E28" s="36"/>
      <c r="F28" s="95"/>
      <c r="G28" s="96"/>
      <c r="H28" s="83"/>
      <c r="I28" s="50"/>
    </row>
    <row r="29" spans="1:9" ht="17" customHeight="1">
      <c r="A29" s="97" t="s">
        <v>2</v>
      </c>
      <c r="B29" s="239"/>
      <c r="C29" s="98"/>
      <c r="D29" s="54" t="str">
        <f>D81</f>
        <v>香港探秘地圖 The Map Of Truth (20 EPI)</v>
      </c>
      <c r="E29" s="99"/>
      <c r="F29" s="90"/>
      <c r="G29" s="100"/>
      <c r="H29" s="101"/>
      <c r="I29" s="58" t="s">
        <v>2</v>
      </c>
    </row>
    <row r="30" spans="1:9" ht="17" customHeight="1">
      <c r="A30" s="94"/>
      <c r="B30" s="55" t="s">
        <v>133</v>
      </c>
      <c r="C30" s="55" t="str">
        <f>"# " &amp; VALUE(RIGHT(C82,2)-1)</f>
        <v># 16</v>
      </c>
      <c r="D30" s="55" t="str">
        <f>"# " &amp; VALUE(RIGHT(D82,2)-1)</f>
        <v># 17</v>
      </c>
      <c r="E30" s="55" t="str">
        <f>"# " &amp; VALUE(RIGHT(E82,2)-1)</f>
        <v># 18</v>
      </c>
      <c r="F30" s="90" t="str">
        <f>"# " &amp; VALUE(RIGHT(F82,2)-1)</f>
        <v># 19</v>
      </c>
      <c r="G30" s="240"/>
      <c r="H30" s="83"/>
      <c r="I30" s="75"/>
    </row>
    <row r="31" spans="1:9" s="20" customFormat="1" ht="17" customHeight="1" thickBot="1">
      <c r="A31" s="102" t="s">
        <v>6</v>
      </c>
      <c r="B31" s="72"/>
      <c r="C31" s="72"/>
      <c r="D31" s="72"/>
      <c r="E31" s="72"/>
      <c r="F31" s="73"/>
      <c r="G31" s="85" t="s">
        <v>24</v>
      </c>
      <c r="H31" s="103"/>
      <c r="I31" s="66" t="s">
        <v>6</v>
      </c>
    </row>
    <row r="32" spans="1:9" ht="17" customHeight="1">
      <c r="A32" s="104"/>
      <c r="B32" s="48" t="s">
        <v>17</v>
      </c>
      <c r="C32" s="54"/>
      <c r="D32" s="35" t="s">
        <v>167</v>
      </c>
      <c r="E32" s="37"/>
      <c r="F32" s="37"/>
      <c r="G32" s="37"/>
      <c r="H32" s="105"/>
      <c r="I32" s="106"/>
    </row>
    <row r="33" spans="1:9" ht="17" customHeight="1">
      <c r="A33" s="107" t="s">
        <v>2</v>
      </c>
      <c r="B33" s="72" t="str">
        <f t="shared" ref="B33:H33" si="6">B9</f>
        <v># 158</v>
      </c>
      <c r="C33" s="72" t="str">
        <f t="shared" si="6"/>
        <v># 159</v>
      </c>
      <c r="D33" s="72" t="str">
        <f t="shared" si="6"/>
        <v># 160</v>
      </c>
      <c r="E33" s="72" t="str">
        <f t="shared" si="6"/>
        <v># 161</v>
      </c>
      <c r="F33" s="72" t="str">
        <f t="shared" si="6"/>
        <v># 162</v>
      </c>
      <c r="G33" s="72" t="str">
        <f t="shared" si="6"/>
        <v># 163</v>
      </c>
      <c r="H33" s="72" t="str">
        <f t="shared" si="6"/>
        <v># 164</v>
      </c>
      <c r="I33" s="108" t="s">
        <v>2</v>
      </c>
    </row>
    <row r="34" spans="1:9" ht="17" customHeight="1">
      <c r="A34" s="84"/>
      <c r="B34" s="109" t="s">
        <v>17</v>
      </c>
      <c r="C34" s="55"/>
      <c r="D34" s="55" t="s">
        <v>41</v>
      </c>
      <c r="E34" s="55"/>
      <c r="F34" s="55"/>
      <c r="G34" s="110" t="s">
        <v>20</v>
      </c>
      <c r="H34" s="111" t="s">
        <v>92</v>
      </c>
      <c r="I34" s="112"/>
    </row>
    <row r="35" spans="1:9" ht="17" customHeight="1">
      <c r="A35" s="84"/>
      <c r="B35" s="55" t="s">
        <v>179</v>
      </c>
      <c r="C35" s="55" t="str">
        <f>B61</f>
        <v># 2151</v>
      </c>
      <c r="D35" s="55" t="str">
        <f>C61</f>
        <v># 2152</v>
      </c>
      <c r="E35" s="55" t="str">
        <f>D61</f>
        <v># 2153</v>
      </c>
      <c r="F35" s="55" t="str">
        <f>E61</f>
        <v># 2154</v>
      </c>
      <c r="G35" s="113" t="s">
        <v>180</v>
      </c>
      <c r="H35" s="114" t="s">
        <v>181</v>
      </c>
      <c r="I35" s="112"/>
    </row>
    <row r="36" spans="1:9" s="20" customFormat="1" ht="17" customHeight="1" thickBot="1">
      <c r="A36" s="93" t="s">
        <v>7</v>
      </c>
      <c r="B36" s="72"/>
      <c r="C36" s="72"/>
      <c r="D36" s="72"/>
      <c r="E36" s="72"/>
      <c r="F36" s="115">
        <v>1255</v>
      </c>
      <c r="G36" s="116"/>
      <c r="H36" s="117" t="s">
        <v>93</v>
      </c>
      <c r="I36" s="14" t="s">
        <v>7</v>
      </c>
    </row>
    <row r="37" spans="1:9" ht="17" customHeight="1">
      <c r="A37" s="118"/>
      <c r="B37" s="119" t="s">
        <v>17</v>
      </c>
      <c r="C37" s="36"/>
      <c r="D37" s="36" t="s">
        <v>52</v>
      </c>
      <c r="E37" s="36"/>
      <c r="F37" s="95"/>
      <c r="G37" s="110" t="s">
        <v>20</v>
      </c>
      <c r="H37" s="120" t="s">
        <v>49</v>
      </c>
      <c r="I37" s="121"/>
    </row>
    <row r="38" spans="1:9" ht="17" customHeight="1">
      <c r="A38" s="74"/>
      <c r="B38" s="55" t="str">
        <f>B21</f>
        <v># 1702</v>
      </c>
      <c r="C38" s="55" t="str">
        <f>C21</f>
        <v># 1703</v>
      </c>
      <c r="D38" s="55" t="str">
        <f t="shared" ref="D38" si="7">"# " &amp; VALUE(RIGHT(C38,4)+1)</f>
        <v># 1704</v>
      </c>
      <c r="E38" s="55" t="str">
        <f>E21</f>
        <v># 1705</v>
      </c>
      <c r="F38" s="90" t="str">
        <f>F21</f>
        <v># 1706</v>
      </c>
      <c r="G38" s="91" t="s">
        <v>88</v>
      </c>
      <c r="I38" s="112"/>
    </row>
    <row r="39" spans="1:9" ht="17" customHeight="1">
      <c r="A39" s="51" t="s">
        <v>2</v>
      </c>
      <c r="B39" s="72"/>
      <c r="C39" s="72"/>
      <c r="D39" s="72"/>
      <c r="E39" s="72"/>
      <c r="F39" s="122">
        <v>1320</v>
      </c>
      <c r="G39" s="123" t="str">
        <f>C55</f>
        <v># 7</v>
      </c>
      <c r="H39" s="124" t="s">
        <v>182</v>
      </c>
      <c r="I39" s="125" t="s">
        <v>2</v>
      </c>
    </row>
    <row r="40" spans="1:9" ht="17" customHeight="1">
      <c r="A40" s="126"/>
      <c r="B40" s="276" t="s">
        <v>56</v>
      </c>
      <c r="C40" s="277"/>
      <c r="D40" s="259"/>
      <c r="E40" s="278"/>
      <c r="F40" s="278"/>
      <c r="G40" s="282" t="s">
        <v>63</v>
      </c>
      <c r="H40" s="127" t="s">
        <v>48</v>
      </c>
      <c r="I40" s="112"/>
    </row>
    <row r="41" spans="1:9" ht="17" customHeight="1" thickBot="1">
      <c r="A41" s="74"/>
      <c r="B41" s="279"/>
      <c r="C41" s="280"/>
      <c r="D41" s="280" t="s">
        <v>183</v>
      </c>
      <c r="E41" s="280"/>
      <c r="F41" s="273"/>
      <c r="G41" s="283" t="s">
        <v>184</v>
      </c>
      <c r="H41" s="127"/>
      <c r="I41" s="112"/>
    </row>
    <row r="42" spans="1:9" s="20" customFormat="1" ht="17" customHeight="1" thickBot="1">
      <c r="A42" s="129" t="s">
        <v>8</v>
      </c>
      <c r="B42" s="279" t="s">
        <v>185</v>
      </c>
      <c r="C42" s="273" t="str">
        <f>"# " &amp; VALUE(RIGHT(B42,4)+1)</f>
        <v># 1997</v>
      </c>
      <c r="D42" s="273" t="str">
        <f>"# " &amp; VALUE(RIGHT(C42,4)+1)</f>
        <v># 1998</v>
      </c>
      <c r="E42" s="273" t="str">
        <f>"# " &amp; VALUE(RIGHT(D42,4)+1)</f>
        <v># 1999</v>
      </c>
      <c r="F42" s="273" t="str">
        <f>"# " &amp; VALUE(RIGHT(E42,4)+1)</f>
        <v># 2000</v>
      </c>
      <c r="G42" s="284" t="s">
        <v>21</v>
      </c>
      <c r="H42" s="241"/>
      <c r="I42" s="14" t="s">
        <v>8</v>
      </c>
    </row>
    <row r="43" spans="1:9" ht="17" customHeight="1">
      <c r="A43" s="104"/>
      <c r="B43" s="273"/>
      <c r="C43" s="275"/>
      <c r="D43" s="273"/>
      <c r="E43" s="273"/>
      <c r="F43" s="281">
        <v>1405</v>
      </c>
      <c r="G43" s="110" t="s">
        <v>20</v>
      </c>
      <c r="H43" s="130"/>
      <c r="I43" s="50"/>
    </row>
    <row r="44" spans="1:9" ht="17" customHeight="1">
      <c r="A44" s="84"/>
      <c r="B44" s="119" t="s">
        <v>17</v>
      </c>
      <c r="C44" s="37"/>
      <c r="D44" s="37" t="str">
        <f>D76</f>
        <v xml:space="preserve">愛．回家之開心速遞  Lo And Behold </v>
      </c>
      <c r="E44" s="37"/>
      <c r="F44" s="37"/>
      <c r="G44" s="131"/>
      <c r="H44" s="54"/>
      <c r="I44" s="75"/>
    </row>
    <row r="45" spans="1:9" ht="17" customHeight="1">
      <c r="A45" s="132" t="s">
        <v>2</v>
      </c>
      <c r="B45" s="29" t="str">
        <f>B19</f>
        <v># 2823</v>
      </c>
      <c r="C45" s="55" t="str">
        <f>C19</f>
        <v># 2824</v>
      </c>
      <c r="D45" s="72" t="str">
        <f>C78</f>
        <v># 2825</v>
      </c>
      <c r="E45" s="72" t="str">
        <f>D78</f>
        <v># 2826</v>
      </c>
      <c r="F45" s="72" t="str">
        <f>E78</f>
        <v># 2827</v>
      </c>
      <c r="G45" s="61"/>
      <c r="H45" s="238"/>
      <c r="I45" s="58" t="s">
        <v>2</v>
      </c>
    </row>
    <row r="46" spans="1:9" ht="17" customHeight="1">
      <c r="A46" s="134"/>
      <c r="B46" s="119" t="s">
        <v>17</v>
      </c>
      <c r="C46" s="36"/>
      <c r="D46" s="36"/>
      <c r="E46" s="36"/>
      <c r="F46" s="95"/>
      <c r="G46" s="91"/>
      <c r="H46" s="135" t="s">
        <v>102</v>
      </c>
      <c r="I46" s="136"/>
    </row>
    <row r="47" spans="1:9" s="20" customFormat="1" ht="17" customHeight="1" thickBot="1">
      <c r="A47" s="137">
        <v>1500</v>
      </c>
      <c r="B47" s="60"/>
      <c r="C47" s="239"/>
      <c r="D47" s="54" t="s">
        <v>186</v>
      </c>
      <c r="F47" s="238"/>
      <c r="G47" s="91" t="s">
        <v>157</v>
      </c>
      <c r="H47" s="138" t="s">
        <v>187</v>
      </c>
      <c r="I47" s="139">
        <v>1500</v>
      </c>
    </row>
    <row r="48" spans="1:9" ht="17" customHeight="1">
      <c r="A48" s="140"/>
      <c r="B48" s="60" t="s">
        <v>188</v>
      </c>
      <c r="C48" s="55" t="str">
        <f>B88</f>
        <v># 20</v>
      </c>
      <c r="D48" s="55" t="str">
        <f>C88</f>
        <v># 21</v>
      </c>
      <c r="E48" s="55" t="str">
        <f>"# " &amp; VALUE(RIGHT(D48,2)+1)</f>
        <v># 22</v>
      </c>
      <c r="F48" s="90" t="str">
        <f>"# " &amp; VALUE(RIGHT(E48,2)+1)</f>
        <v># 23</v>
      </c>
      <c r="G48" s="131"/>
      <c r="H48" s="141" t="s">
        <v>189</v>
      </c>
      <c r="I48" s="142"/>
    </row>
    <row r="49" spans="1:9" ht="17" customHeight="1">
      <c r="A49" s="143">
        <v>30</v>
      </c>
      <c r="B49" s="144"/>
      <c r="C49" s="72"/>
      <c r="D49" s="72"/>
      <c r="E49" s="72"/>
      <c r="F49" s="73"/>
      <c r="G49" s="145"/>
      <c r="H49" s="54"/>
      <c r="I49" s="58" t="s">
        <v>2</v>
      </c>
    </row>
    <row r="50" spans="1:9" ht="17" customHeight="1">
      <c r="A50" s="134"/>
      <c r="B50" s="146" t="s">
        <v>17</v>
      </c>
      <c r="C50" s="147"/>
      <c r="D50" s="148" t="s">
        <v>175</v>
      </c>
      <c r="E50" s="87"/>
      <c r="F50" s="149"/>
      <c r="G50" s="131"/>
      <c r="H50" s="238"/>
      <c r="I50" s="75"/>
    </row>
    <row r="51" spans="1:9" ht="17" customHeight="1">
      <c r="A51" s="134"/>
      <c r="B51" s="119" t="s">
        <v>190</v>
      </c>
      <c r="C51" s="37"/>
      <c r="D51" s="150" t="str">
        <f>D22</f>
        <v>夫妻肺片 Lose the Battle, Win the War (10 EPI)</v>
      </c>
      <c r="E51" s="37"/>
      <c r="F51" s="151"/>
      <c r="G51" s="131"/>
      <c r="H51" s="135"/>
      <c r="I51" s="75"/>
    </row>
    <row r="52" spans="1:9" s="20" customFormat="1" ht="17" customHeight="1" thickBot="1">
      <c r="A52" s="137">
        <v>1600</v>
      </c>
      <c r="B52" s="29" t="s">
        <v>174</v>
      </c>
      <c r="C52" s="72" t="str">
        <f>C23</f>
        <v># 6</v>
      </c>
      <c r="D52" s="72" t="str">
        <f>"# " &amp; VALUE(RIGHT(C52,2)+1)</f>
        <v># 7</v>
      </c>
      <c r="E52" s="72" t="str">
        <f>"# " &amp; VALUE(RIGHT(D52,2)+1)</f>
        <v># 8</v>
      </c>
      <c r="F52" s="73" t="str">
        <f>"# " &amp; VALUE(RIGHT(E52,2)+1)</f>
        <v># 9</v>
      </c>
      <c r="G52" s="152"/>
      <c r="H52" s="238"/>
      <c r="I52" s="139">
        <v>1600</v>
      </c>
    </row>
    <row r="53" spans="1:9" ht="17" customHeight="1">
      <c r="A53" s="76"/>
      <c r="B53" s="153" t="s">
        <v>85</v>
      </c>
      <c r="C53" s="89" t="s">
        <v>86</v>
      </c>
      <c r="D53" s="67" t="s">
        <v>67</v>
      </c>
      <c r="E53" s="88"/>
      <c r="F53" s="153" t="s">
        <v>85</v>
      </c>
      <c r="G53" s="110" t="s">
        <v>20</v>
      </c>
      <c r="H53" s="130" t="s">
        <v>23</v>
      </c>
      <c r="I53" s="79"/>
    </row>
    <row r="54" spans="1:9" ht="17" customHeight="1">
      <c r="A54" s="134"/>
      <c r="B54" s="154" t="s">
        <v>191</v>
      </c>
      <c r="C54" s="155" t="s">
        <v>192</v>
      </c>
      <c r="D54" s="248" t="s">
        <v>66</v>
      </c>
      <c r="E54" s="249"/>
      <c r="F54" s="154" t="s">
        <v>191</v>
      </c>
      <c r="G54" s="128" t="s">
        <v>193</v>
      </c>
      <c r="H54" s="156"/>
      <c r="I54" s="157"/>
    </row>
    <row r="55" spans="1:9" ht="16.75" customHeight="1">
      <c r="A55" s="143">
        <v>30</v>
      </c>
      <c r="B55" s="81" t="s">
        <v>194</v>
      </c>
      <c r="C55" s="31" t="s">
        <v>195</v>
      </c>
      <c r="D55" s="31" t="s">
        <v>196</v>
      </c>
      <c r="E55" s="73" t="str">
        <f>"# " &amp; VALUE(RIGHT(D55,2)+1)</f>
        <v># 40</v>
      </c>
      <c r="F55" s="30" t="s">
        <v>197</v>
      </c>
      <c r="G55" s="152"/>
      <c r="H55" s="238" t="str">
        <f>G81</f>
        <v>唱錢 #19</v>
      </c>
      <c r="I55" s="158">
        <v>30</v>
      </c>
    </row>
    <row r="56" spans="1:9" ht="17" customHeight="1">
      <c r="A56" s="134"/>
      <c r="B56" s="77" t="s">
        <v>78</v>
      </c>
      <c r="C56" s="159" t="s">
        <v>198</v>
      </c>
      <c r="D56" s="23" t="s">
        <v>90</v>
      </c>
      <c r="E56" s="153" t="s">
        <v>47</v>
      </c>
      <c r="F56" s="160" t="s">
        <v>65</v>
      </c>
      <c r="G56" s="110" t="s">
        <v>20</v>
      </c>
      <c r="H56" s="90"/>
      <c r="I56" s="136"/>
    </row>
    <row r="57" spans="1:9" ht="17" customHeight="1">
      <c r="A57" s="134"/>
      <c r="B57" s="161" t="s">
        <v>199</v>
      </c>
      <c r="C57" s="90" t="s">
        <v>81</v>
      </c>
      <c r="D57" s="91" t="s">
        <v>200</v>
      </c>
      <c r="E57" s="162" t="s">
        <v>201</v>
      </c>
      <c r="F57" s="163" t="s">
        <v>202</v>
      </c>
      <c r="G57" s="131" t="s">
        <v>203</v>
      </c>
      <c r="H57" s="90"/>
      <c r="I57" s="136"/>
    </row>
    <row r="58" spans="1:9" s="20" customFormat="1" ht="17" customHeight="1" thickBot="1">
      <c r="A58" s="137">
        <v>1700</v>
      </c>
      <c r="B58" s="165" t="s">
        <v>77</v>
      </c>
      <c r="C58" s="73" t="s">
        <v>103</v>
      </c>
      <c r="D58" s="116" t="s">
        <v>89</v>
      </c>
      <c r="E58" s="166" t="s">
        <v>46</v>
      </c>
      <c r="F58" s="30" t="s">
        <v>74</v>
      </c>
      <c r="G58" s="116"/>
      <c r="H58" s="90"/>
      <c r="I58" s="139">
        <v>1700</v>
      </c>
    </row>
    <row r="59" spans="1:9" ht="17" customHeight="1">
      <c r="A59" s="76"/>
      <c r="B59" s="37" t="s">
        <v>40</v>
      </c>
      <c r="C59" s="167"/>
      <c r="D59" s="48"/>
      <c r="E59" s="48"/>
      <c r="F59" s="48"/>
      <c r="G59" s="110" t="s">
        <v>20</v>
      </c>
      <c r="H59" s="130" t="s">
        <v>23</v>
      </c>
      <c r="I59" s="79"/>
    </row>
    <row r="60" spans="1:9" ht="17" customHeight="1">
      <c r="A60" s="134"/>
      <c r="B60" s="48"/>
      <c r="C60" s="55"/>
      <c r="D60" s="168" t="s">
        <v>39</v>
      </c>
      <c r="E60" s="6"/>
      <c r="F60" s="6"/>
      <c r="G60" s="91" t="s">
        <v>83</v>
      </c>
      <c r="H60" s="100" t="str">
        <f>G77</f>
        <v>香港系列之細間始終你好 #4</v>
      </c>
      <c r="I60" s="136"/>
    </row>
    <row r="61" spans="1:9" ht="17" customHeight="1">
      <c r="A61" s="143">
        <v>30</v>
      </c>
      <c r="B61" s="72" t="s">
        <v>204</v>
      </c>
      <c r="C61" s="72" t="str">
        <f>"# " &amp; VALUE(RIGHT(B61,4)+1)</f>
        <v># 2152</v>
      </c>
      <c r="D61" s="72" t="str">
        <f>"# " &amp; VALUE(RIGHT(C61,4)+1)</f>
        <v># 2153</v>
      </c>
      <c r="E61" s="72" t="str">
        <f>"# " &amp; VALUE(RIGHT(D61,4)+1)</f>
        <v># 2154</v>
      </c>
      <c r="F61" s="72" t="str">
        <f>"# " &amp; VALUE(RIGHT(E61,4)+1)</f>
        <v># 2155</v>
      </c>
      <c r="G61" s="116" t="str">
        <f>C58</f>
        <v># 9</v>
      </c>
      <c r="H61" s="169"/>
      <c r="I61" s="158">
        <v>30</v>
      </c>
    </row>
    <row r="62" spans="1:9" ht="17" customHeight="1">
      <c r="A62" s="170"/>
      <c r="B62" s="119" t="s">
        <v>100</v>
      </c>
      <c r="C62" s="109"/>
      <c r="D62" s="109"/>
      <c r="E62" s="109"/>
      <c r="F62" s="88"/>
      <c r="G62" s="110" t="s">
        <v>20</v>
      </c>
      <c r="H62" s="130" t="s">
        <v>23</v>
      </c>
      <c r="I62" s="136"/>
    </row>
    <row r="63" spans="1:9" ht="17" customHeight="1">
      <c r="A63" s="134"/>
      <c r="B63" s="171"/>
      <c r="C63" s="168"/>
      <c r="D63" s="168" t="s">
        <v>99</v>
      </c>
      <c r="E63" s="168"/>
      <c r="F63" s="172"/>
      <c r="G63" s="91" t="str">
        <f>G41</f>
        <v>周六聊Teen谷 # 23</v>
      </c>
      <c r="H63" s="54" t="str">
        <f>F57</f>
        <v>最強生命線 # 453</v>
      </c>
      <c r="I63" s="136"/>
    </row>
    <row r="64" spans="1:9" s="20" customFormat="1" ht="17" customHeight="1" thickBot="1">
      <c r="A64" s="137">
        <v>1800</v>
      </c>
      <c r="B64" s="60" t="s">
        <v>205</v>
      </c>
      <c r="C64" s="55" t="str">
        <f>"# " &amp; VALUE(RIGHT(B64,2)+1)</f>
        <v># 18</v>
      </c>
      <c r="D64" s="55" t="str">
        <f>"# " &amp; VALUE(RIGHT(C64,2)+1)</f>
        <v># 19</v>
      </c>
      <c r="E64" s="55" t="str">
        <f>"# " &amp; VALUE(RIGHT(D64,2)+1)</f>
        <v># 20</v>
      </c>
      <c r="F64" s="90" t="str">
        <f>"# " &amp; VALUE(RIGHT(E64,2)+1)</f>
        <v># 21</v>
      </c>
      <c r="G64" s="30"/>
      <c r="H64" s="117"/>
      <c r="I64" s="139">
        <v>1800</v>
      </c>
    </row>
    <row r="65" spans="1:9" ht="17" customHeight="1">
      <c r="A65" s="134"/>
      <c r="B65" s="60"/>
      <c r="C65" s="55"/>
      <c r="D65" s="55"/>
      <c r="E65" s="55"/>
      <c r="F65" s="90"/>
      <c r="G65" s="242" t="s">
        <v>66</v>
      </c>
      <c r="H65" s="243"/>
      <c r="I65" s="39"/>
    </row>
    <row r="66" spans="1:9" ht="17" customHeight="1" thickBot="1">
      <c r="A66" s="143">
        <v>30</v>
      </c>
      <c r="B66" s="173"/>
      <c r="C66" s="41"/>
      <c r="D66" s="41"/>
      <c r="E66" s="41"/>
      <c r="F66" s="174"/>
      <c r="G66" s="40" t="str">
        <f>D55</f>
        <v># 39</v>
      </c>
      <c r="H66" s="175" t="str">
        <f>"# " &amp; VALUE(RIGHT(G66,2)+1)</f>
        <v># 40</v>
      </c>
      <c r="I66" s="33">
        <v>30</v>
      </c>
    </row>
    <row r="67" spans="1:9" ht="17" customHeight="1">
      <c r="A67" s="176"/>
      <c r="B67" s="285" t="s">
        <v>206</v>
      </c>
      <c r="C67" s="286"/>
      <c r="D67" s="286"/>
      <c r="E67" s="286"/>
      <c r="F67" s="287"/>
      <c r="G67" s="288" t="s">
        <v>207</v>
      </c>
      <c r="H67" s="289"/>
      <c r="I67" s="39"/>
    </row>
    <row r="68" spans="1:9" s="20" customFormat="1" ht="12.65" customHeight="1" thickBot="1">
      <c r="A68" s="177">
        <v>1900</v>
      </c>
      <c r="B68" s="290"/>
      <c r="C68" s="291"/>
      <c r="D68" s="291"/>
      <c r="E68" s="291"/>
      <c r="F68" s="292"/>
      <c r="G68" s="293"/>
      <c r="H68" s="294"/>
      <c r="I68" s="178">
        <v>1900</v>
      </c>
    </row>
    <row r="69" spans="1:9" s="20" customFormat="1" ht="17" customHeight="1">
      <c r="A69" s="179"/>
      <c r="B69" s="290"/>
      <c r="C69" s="291"/>
      <c r="D69" s="291"/>
      <c r="E69" s="291"/>
      <c r="F69" s="292"/>
      <c r="G69" s="295" t="s">
        <v>59</v>
      </c>
      <c r="H69" s="296" t="s">
        <v>60</v>
      </c>
      <c r="I69" s="142"/>
    </row>
    <row r="70" spans="1:9" s="20" customFormat="1" ht="17" customHeight="1" thickBot="1">
      <c r="A70" s="179"/>
      <c r="B70" s="297"/>
      <c r="C70" s="298"/>
      <c r="D70" s="298"/>
      <c r="E70" s="298"/>
      <c r="F70" s="299"/>
      <c r="G70" s="280" t="s">
        <v>208</v>
      </c>
      <c r="H70" s="300" t="s">
        <v>209</v>
      </c>
      <c r="I70" s="180"/>
    </row>
    <row r="71" spans="1:9" s="20" customFormat="1" ht="17" customHeight="1" thickBot="1">
      <c r="A71" s="43">
        <v>30</v>
      </c>
      <c r="B71" s="301" t="s">
        <v>36</v>
      </c>
      <c r="C71" s="302"/>
      <c r="D71" s="302"/>
      <c r="E71" s="302"/>
      <c r="F71" s="303"/>
      <c r="G71" s="304" t="s">
        <v>54</v>
      </c>
      <c r="H71" s="304" t="s">
        <v>55</v>
      </c>
      <c r="I71" s="136">
        <v>30</v>
      </c>
    </row>
    <row r="72" spans="1:9" s="20" customFormat="1" ht="17" customHeight="1">
      <c r="A72" s="43"/>
      <c r="B72" s="305">
        <v>800653411</v>
      </c>
      <c r="C72" s="306"/>
      <c r="D72" s="307" t="s">
        <v>175</v>
      </c>
      <c r="E72" s="307"/>
      <c r="F72" s="308">
        <v>1935</v>
      </c>
      <c r="G72" s="309" t="s">
        <v>210</v>
      </c>
      <c r="H72" s="310" t="s">
        <v>211</v>
      </c>
      <c r="I72" s="157"/>
    </row>
    <row r="73" spans="1:9" ht="17" customHeight="1">
      <c r="A73" s="182"/>
      <c r="B73" s="311" t="s">
        <v>58</v>
      </c>
      <c r="C73" s="312"/>
      <c r="D73" s="313"/>
      <c r="E73" s="312" t="s">
        <v>167</v>
      </c>
      <c r="F73" s="313"/>
      <c r="G73" s="312"/>
      <c r="H73" s="259"/>
      <c r="I73" s="183"/>
    </row>
    <row r="74" spans="1:9" ht="17" customHeight="1">
      <c r="A74" s="179"/>
      <c r="B74" s="279" t="s">
        <v>212</v>
      </c>
      <c r="C74" s="273" t="str">
        <f t="shared" ref="C74:H74" si="8">"# " &amp; VALUE(RIGHT(B74,3)+1)</f>
        <v># 160</v>
      </c>
      <c r="D74" s="273" t="str">
        <f t="shared" si="8"/>
        <v># 161</v>
      </c>
      <c r="E74" s="273" t="str">
        <f t="shared" si="8"/>
        <v># 162</v>
      </c>
      <c r="F74" s="273" t="str">
        <f t="shared" si="8"/>
        <v># 163</v>
      </c>
      <c r="G74" s="273" t="str">
        <f t="shared" si="8"/>
        <v># 164</v>
      </c>
      <c r="H74" s="273" t="str">
        <f t="shared" si="8"/>
        <v># 165</v>
      </c>
      <c r="I74" s="180"/>
    </row>
    <row r="75" spans="1:9" s="20" customFormat="1" ht="17" customHeight="1" thickBot="1">
      <c r="A75" s="179">
        <v>2000</v>
      </c>
      <c r="B75" s="314"/>
      <c r="C75" s="275"/>
      <c r="D75" s="315"/>
      <c r="E75" s="275"/>
      <c r="F75" s="315"/>
      <c r="G75" s="275"/>
      <c r="H75" s="275"/>
      <c r="I75" s="139">
        <v>2000</v>
      </c>
    </row>
    <row r="76" spans="1:9" s="20" customFormat="1" ht="16.75" customHeight="1">
      <c r="A76" s="140"/>
      <c r="B76" s="311" t="s">
        <v>50</v>
      </c>
      <c r="C76" s="316" t="s">
        <v>22</v>
      </c>
      <c r="D76" s="317" t="s">
        <v>213</v>
      </c>
      <c r="E76" s="317"/>
      <c r="F76" s="313"/>
      <c r="G76" s="318" t="s">
        <v>214</v>
      </c>
      <c r="H76" s="319" t="s">
        <v>70</v>
      </c>
      <c r="I76" s="184"/>
    </row>
    <row r="77" spans="1:9" s="20" customFormat="1" ht="16.75" customHeight="1">
      <c r="A77" s="185"/>
      <c r="B77" s="276"/>
      <c r="C77" s="278"/>
      <c r="D77" s="277"/>
      <c r="E77" s="277"/>
      <c r="F77" s="278"/>
      <c r="G77" s="326" t="s">
        <v>215</v>
      </c>
      <c r="H77" s="321"/>
      <c r="I77" s="186"/>
    </row>
    <row r="78" spans="1:9" ht="17" customHeight="1">
      <c r="A78" s="134">
        <v>30</v>
      </c>
      <c r="B78" s="314" t="s">
        <v>216</v>
      </c>
      <c r="C78" s="275" t="str">
        <f>"# " &amp; VALUE(RIGHT(B78,4)+1)</f>
        <v># 2825</v>
      </c>
      <c r="D78" s="275" t="str">
        <f>"# " &amp; VALUE(RIGHT(C78,4)+1)</f>
        <v># 2826</v>
      </c>
      <c r="E78" s="275" t="str">
        <f>"# " &amp; VALUE(RIGHT(D78,4)+1)</f>
        <v># 2827</v>
      </c>
      <c r="F78" s="275" t="str">
        <f>"# " &amp; VALUE(RIGHT(E78,4)+1)</f>
        <v># 2828</v>
      </c>
      <c r="G78" s="284" t="s">
        <v>217</v>
      </c>
      <c r="H78" s="323"/>
      <c r="I78" s="158">
        <v>30</v>
      </c>
    </row>
    <row r="79" spans="1:9" ht="17" customHeight="1">
      <c r="A79" s="134"/>
      <c r="B79" s="311" t="s">
        <v>109</v>
      </c>
      <c r="C79" s="324"/>
      <c r="D79" s="324"/>
      <c r="E79" s="324"/>
      <c r="F79" s="325"/>
      <c r="G79" s="369" t="s">
        <v>218</v>
      </c>
      <c r="H79" s="323"/>
      <c r="I79" s="187"/>
    </row>
    <row r="80" spans="1:9" ht="17" customHeight="1">
      <c r="A80" s="134"/>
      <c r="B80" s="279"/>
      <c r="C80" s="273"/>
      <c r="D80" s="273"/>
      <c r="E80" s="273"/>
      <c r="F80" s="327"/>
      <c r="G80" s="322"/>
      <c r="H80" s="328" t="s">
        <v>219</v>
      </c>
      <c r="I80" s="136"/>
    </row>
    <row r="81" spans="1:14" s="20" customFormat="1" ht="17" customHeight="1" thickBot="1">
      <c r="A81" s="137">
        <v>2100</v>
      </c>
      <c r="B81" s="329"/>
      <c r="C81" s="280"/>
      <c r="D81" s="330" t="s">
        <v>110</v>
      </c>
      <c r="E81" s="280"/>
      <c r="F81" s="327"/>
      <c r="G81" s="322" t="s">
        <v>220</v>
      </c>
      <c r="H81" s="331" t="s">
        <v>64</v>
      </c>
      <c r="I81" s="139">
        <v>2100</v>
      </c>
    </row>
    <row r="82" spans="1:14" s="20" customFormat="1" ht="17" customHeight="1">
      <c r="A82" s="185"/>
      <c r="B82" s="279" t="s">
        <v>221</v>
      </c>
      <c r="C82" s="273" t="str">
        <f>"# " &amp; VALUE(RIGHT(B82,2)+1)</f>
        <v># 17</v>
      </c>
      <c r="D82" s="273" t="str">
        <f>"# " &amp; VALUE(RIGHT(C82,2)+1)</f>
        <v># 18</v>
      </c>
      <c r="E82" s="273" t="str">
        <f>"# " &amp; VALUE(RIGHT(D82,2)+1)</f>
        <v># 19</v>
      </c>
      <c r="F82" s="327" t="str">
        <f>"# " &amp; VALUE(RIGHT(E82,2)+1)</f>
        <v># 20</v>
      </c>
      <c r="G82" s="326" t="s">
        <v>222</v>
      </c>
      <c r="H82" s="331"/>
      <c r="I82" s="142"/>
    </row>
    <row r="83" spans="1:14" s="20" customFormat="1" ht="17" customHeight="1">
      <c r="A83" s="185"/>
      <c r="B83" s="279"/>
      <c r="C83" s="273"/>
      <c r="D83" s="273"/>
      <c r="E83" s="273"/>
      <c r="F83" s="327"/>
      <c r="G83" s="326"/>
      <c r="H83" s="331"/>
      <c r="I83" s="180"/>
    </row>
    <row r="84" spans="1:14" ht="17" customHeight="1">
      <c r="A84" s="143">
        <v>30</v>
      </c>
      <c r="B84" s="314"/>
      <c r="C84" s="275"/>
      <c r="D84" s="275"/>
      <c r="E84" s="334"/>
      <c r="F84" s="335"/>
      <c r="G84" s="326"/>
      <c r="H84" s="331"/>
      <c r="I84" s="158">
        <v>30</v>
      </c>
    </row>
    <row r="85" spans="1:14" ht="17" customHeight="1">
      <c r="A85" s="134"/>
      <c r="B85" s="276">
        <v>800666044</v>
      </c>
      <c r="C85" s="259"/>
      <c r="D85" s="259"/>
      <c r="E85" s="259"/>
      <c r="F85" s="259"/>
      <c r="G85" s="282" t="s">
        <v>69</v>
      </c>
      <c r="H85" s="331"/>
      <c r="I85" s="136"/>
    </row>
    <row r="86" spans="1:14" ht="17" customHeight="1">
      <c r="A86" s="134"/>
      <c r="B86" s="279"/>
      <c r="C86" s="259"/>
      <c r="D86" s="259"/>
      <c r="E86" s="259"/>
      <c r="F86" s="259"/>
      <c r="G86" s="326" t="s">
        <v>223</v>
      </c>
      <c r="H86" s="331"/>
      <c r="I86" s="136"/>
    </row>
    <row r="87" spans="1:14" s="20" customFormat="1" ht="17" customHeight="1" thickBot="1">
      <c r="A87" s="137">
        <v>2200</v>
      </c>
      <c r="B87" s="336"/>
      <c r="C87" s="337"/>
      <c r="D87" s="280" t="s">
        <v>186</v>
      </c>
      <c r="E87" s="280"/>
      <c r="F87" s="280"/>
      <c r="G87" s="326" t="s">
        <v>71</v>
      </c>
      <c r="H87" s="338">
        <v>2205</v>
      </c>
      <c r="I87" s="139">
        <v>2200</v>
      </c>
      <c r="M87" s="4"/>
      <c r="N87" s="4"/>
    </row>
    <row r="88" spans="1:14" s="20" customFormat="1" ht="17" customHeight="1">
      <c r="A88" s="185"/>
      <c r="B88" s="279" t="s">
        <v>224</v>
      </c>
      <c r="C88" s="273" t="str">
        <f>"# " &amp; VALUE(RIGHT(B88,2)+1)</f>
        <v># 21</v>
      </c>
      <c r="D88" s="273" t="str">
        <f>"# " &amp; VALUE(RIGHT(C88,2)+1)</f>
        <v># 22</v>
      </c>
      <c r="E88" s="273" t="str">
        <f>"# " &amp; VALUE(RIGHT(D88,2)+1)</f>
        <v># 23</v>
      </c>
      <c r="F88" s="273" t="str">
        <f>"# " &amp; VALUE(RIGHT(E88,2)+1)</f>
        <v># 24</v>
      </c>
      <c r="G88" s="370">
        <v>2210</v>
      </c>
      <c r="H88" s="319" t="s">
        <v>72</v>
      </c>
      <c r="I88" s="142"/>
    </row>
    <row r="89" spans="1:14" ht="17" customHeight="1">
      <c r="A89" s="143">
        <v>30</v>
      </c>
      <c r="B89" s="314"/>
      <c r="C89" s="334"/>
      <c r="D89" s="334"/>
      <c r="E89" s="334"/>
      <c r="F89" s="334"/>
      <c r="G89" s="282">
        <v>800659864</v>
      </c>
      <c r="H89" s="331"/>
      <c r="I89" s="158">
        <v>30</v>
      </c>
      <c r="M89" s="20"/>
    </row>
    <row r="90" spans="1:14" ht="17" customHeight="1">
      <c r="A90" s="170"/>
      <c r="B90" s="276" t="s">
        <v>135</v>
      </c>
      <c r="C90" s="339"/>
      <c r="D90" s="259"/>
      <c r="E90" s="340"/>
      <c r="F90" s="341"/>
      <c r="G90" s="326"/>
      <c r="H90" s="342" t="s">
        <v>225</v>
      </c>
      <c r="I90" s="136"/>
    </row>
    <row r="91" spans="1:14" ht="17" customHeight="1">
      <c r="A91" s="134"/>
      <c r="B91" s="343"/>
      <c r="C91" s="344"/>
      <c r="D91" s="280" t="s">
        <v>226</v>
      </c>
      <c r="E91" s="273"/>
      <c r="F91" s="345"/>
      <c r="G91" s="322" t="s">
        <v>227</v>
      </c>
      <c r="H91" s="331" t="s">
        <v>73</v>
      </c>
      <c r="I91" s="136"/>
    </row>
    <row r="92" spans="1:14" ht="17" customHeight="1">
      <c r="A92" s="134"/>
      <c r="B92" s="279" t="s">
        <v>91</v>
      </c>
      <c r="C92" s="273" t="str">
        <f>"# " &amp; VALUE(RIGHT(B92,2)+1)</f>
        <v># 7</v>
      </c>
      <c r="D92" s="273" t="str">
        <f>"# " &amp; VALUE(RIGHT(C92,2)+1)</f>
        <v># 8</v>
      </c>
      <c r="E92" s="273" t="str">
        <f>"# " &amp; VALUE(RIGHT(D92,2)+1)</f>
        <v># 9</v>
      </c>
      <c r="F92" s="273" t="str">
        <f>"# " &amp; VALUE(RIGHT(E92,2)+1)</f>
        <v># 10</v>
      </c>
      <c r="G92" s="346" t="s">
        <v>228</v>
      </c>
      <c r="H92" s="347">
        <v>2245</v>
      </c>
      <c r="I92" s="136"/>
    </row>
    <row r="93" spans="1:14" ht="17" customHeight="1" thickBot="1">
      <c r="A93" s="137">
        <v>2300</v>
      </c>
      <c r="B93" s="314"/>
      <c r="C93" s="275"/>
      <c r="D93" s="348"/>
      <c r="E93" s="348"/>
      <c r="F93" s="348"/>
      <c r="G93" s="349" t="s">
        <v>229</v>
      </c>
      <c r="H93" s="350" t="s">
        <v>79</v>
      </c>
      <c r="I93" s="139">
        <v>2300</v>
      </c>
    </row>
    <row r="94" spans="1:14" s="20" customFormat="1" ht="17" customHeight="1">
      <c r="A94" s="189"/>
      <c r="B94" s="276" t="s">
        <v>62</v>
      </c>
      <c r="C94" s="351"/>
      <c r="D94" s="352" t="s">
        <v>230</v>
      </c>
      <c r="E94" s="352"/>
      <c r="F94" s="273"/>
      <c r="G94" s="371">
        <v>800660941</v>
      </c>
      <c r="H94" s="353" t="s">
        <v>231</v>
      </c>
      <c r="I94" s="190"/>
    </row>
    <row r="95" spans="1:14" s="20" customFormat="1" ht="17" customHeight="1">
      <c r="A95" s="189"/>
      <c r="B95" s="279" t="s">
        <v>232</v>
      </c>
      <c r="C95" s="273" t="str">
        <f>"# " &amp; VALUE(RIGHT(B95,4)+1)</f>
        <v># 4035</v>
      </c>
      <c r="D95" s="273" t="str">
        <f>"# " &amp; VALUE(RIGHT(C95,4)+1)</f>
        <v># 4036</v>
      </c>
      <c r="E95" s="273" t="str">
        <f>"# " &amp; VALUE(RIGHT(D95,4)+1)</f>
        <v># 4037</v>
      </c>
      <c r="F95" s="273" t="str">
        <f>"# " &amp; VALUE(RIGHT(E95,4)+1)</f>
        <v># 4038</v>
      </c>
      <c r="G95" s="326" t="s">
        <v>233</v>
      </c>
      <c r="H95" s="327" t="s">
        <v>80</v>
      </c>
      <c r="I95" s="191"/>
    </row>
    <row r="96" spans="1:14" s="20" customFormat="1" ht="17" customHeight="1" thickBot="1">
      <c r="A96" s="192">
        <v>2315</v>
      </c>
      <c r="B96" s="279"/>
      <c r="C96" s="273"/>
      <c r="D96" s="273"/>
      <c r="E96" s="273"/>
      <c r="F96" s="354">
        <v>2315</v>
      </c>
      <c r="G96" s="372" t="s">
        <v>234</v>
      </c>
      <c r="H96" s="356"/>
      <c r="I96" s="193">
        <v>2315</v>
      </c>
    </row>
    <row r="97" spans="1:9" ht="17" customHeight="1" thickBot="1">
      <c r="A97" s="28">
        <v>30</v>
      </c>
      <c r="B97" s="357"/>
      <c r="C97" s="358"/>
      <c r="D97" s="358"/>
      <c r="E97" s="358"/>
      <c r="F97" s="358"/>
      <c r="G97" s="360" t="s">
        <v>235</v>
      </c>
      <c r="H97" s="361"/>
      <c r="I97" s="195">
        <v>30</v>
      </c>
    </row>
    <row r="98" spans="1:9" ht="17" customHeight="1">
      <c r="A98" s="34"/>
      <c r="B98" s="279"/>
      <c r="C98" s="359"/>
      <c r="D98" s="359" t="s">
        <v>37</v>
      </c>
      <c r="E98" s="277"/>
      <c r="F98" s="359"/>
      <c r="G98" s="196" t="s">
        <v>23</v>
      </c>
      <c r="H98" s="197" t="s">
        <v>94</v>
      </c>
      <c r="I98" s="39"/>
    </row>
    <row r="99" spans="1:9" ht="17" customHeight="1">
      <c r="A99" s="43"/>
      <c r="B99" s="279"/>
      <c r="C99" s="278"/>
      <c r="D99" s="278"/>
      <c r="E99" s="277"/>
      <c r="F99" s="278"/>
      <c r="G99" s="128" t="str">
        <f>G41</f>
        <v>周六聊Teen谷 # 23</v>
      </c>
      <c r="H99" s="198" t="s">
        <v>236</v>
      </c>
      <c r="I99" s="39"/>
    </row>
    <row r="100" spans="1:9" ht="17" customHeight="1" thickBot="1">
      <c r="A100" s="43"/>
      <c r="B100" s="279"/>
      <c r="C100" s="278"/>
      <c r="D100" s="278"/>
      <c r="E100" s="277"/>
      <c r="F100" s="351">
        <v>2350</v>
      </c>
      <c r="G100" s="61"/>
      <c r="H100" s="127" t="s">
        <v>95</v>
      </c>
      <c r="I100" s="39"/>
    </row>
    <row r="101" spans="1:9" s="20" customFormat="1" ht="17" customHeight="1" thickBot="1">
      <c r="A101" s="11" t="s">
        <v>9</v>
      </c>
      <c r="B101" s="301" t="s">
        <v>36</v>
      </c>
      <c r="C101" s="302"/>
      <c r="D101" s="302"/>
      <c r="E101" s="302"/>
      <c r="F101" s="303"/>
      <c r="G101" s="73"/>
      <c r="H101" s="199"/>
      <c r="I101" s="42" t="s">
        <v>9</v>
      </c>
    </row>
    <row r="102" spans="1:9" ht="17" customHeight="1">
      <c r="A102" s="21"/>
      <c r="B102" s="200" t="s">
        <v>17</v>
      </c>
      <c r="C102" s="194"/>
      <c r="D102" s="194"/>
      <c r="E102" s="194"/>
      <c r="F102" s="55"/>
      <c r="G102" s="201" t="s">
        <v>23</v>
      </c>
      <c r="H102" s="197" t="s">
        <v>20</v>
      </c>
      <c r="I102" s="79"/>
    </row>
    <row r="103" spans="1:9" ht="17" customHeight="1">
      <c r="A103" s="43"/>
      <c r="B103" s="168"/>
      <c r="C103" s="168"/>
      <c r="D103" s="168" t="s">
        <v>39</v>
      </c>
      <c r="E103" s="168"/>
      <c r="F103" s="172"/>
      <c r="G103" s="202" t="str">
        <f>G70</f>
        <v>新聞透視 # 24</v>
      </c>
      <c r="H103" s="54" t="str">
        <f>H35</f>
        <v>新聞掏寶 # 306</v>
      </c>
      <c r="I103" s="136"/>
    </row>
    <row r="104" spans="1:9" ht="17" customHeight="1">
      <c r="A104" s="28">
        <v>30</v>
      </c>
      <c r="B104" s="72" t="str">
        <f>B61</f>
        <v># 2151</v>
      </c>
      <c r="C104" s="55" t="str">
        <f>C61</f>
        <v># 2152</v>
      </c>
      <c r="D104" s="55" t="str">
        <f>D61</f>
        <v># 2153</v>
      </c>
      <c r="E104" s="72" t="str">
        <f>E61</f>
        <v># 2154</v>
      </c>
      <c r="F104" s="72" t="str">
        <f>F61</f>
        <v># 2155</v>
      </c>
      <c r="G104" s="203"/>
      <c r="H104" s="204"/>
      <c r="I104" s="158">
        <v>30</v>
      </c>
    </row>
    <row r="105" spans="1:9" ht="17" customHeight="1">
      <c r="A105" s="43"/>
      <c r="B105" s="119" t="s">
        <v>17</v>
      </c>
      <c r="C105" s="37"/>
      <c r="D105" s="37"/>
      <c r="E105" s="37"/>
      <c r="F105" s="37"/>
      <c r="G105" s="201" t="s">
        <v>23</v>
      </c>
      <c r="H105" s="197" t="s">
        <v>20</v>
      </c>
      <c r="I105" s="136"/>
    </row>
    <row r="106" spans="1:9" s="20" customFormat="1" ht="17" customHeight="1" thickBot="1">
      <c r="A106" s="11" t="s">
        <v>10</v>
      </c>
      <c r="B106" s="188"/>
      <c r="D106" s="54" t="s">
        <v>186</v>
      </c>
      <c r="E106" s="54"/>
      <c r="F106" s="54"/>
      <c r="G106" s="205" t="str">
        <f>G15</f>
        <v>美女廚房 Cooking Beauties (20 EPI)</v>
      </c>
      <c r="H106" s="206" t="str">
        <f>H15</f>
        <v>開心無敵獎門人 Super Trio Returns (18 EPI)</v>
      </c>
      <c r="I106" s="66" t="s">
        <v>10</v>
      </c>
    </row>
    <row r="107" spans="1:9" ht="17" customHeight="1">
      <c r="A107" s="118"/>
      <c r="B107" s="60" t="s">
        <v>224</v>
      </c>
      <c r="C107" s="55" t="str">
        <f>"# " &amp; VALUE(RIGHT(B107,2)+1)</f>
        <v># 21</v>
      </c>
      <c r="D107" s="55" t="str">
        <f>"# " &amp; VALUE(RIGHT(C107,2)+1)</f>
        <v># 22</v>
      </c>
      <c r="E107" s="55" t="str">
        <f>"# " &amp; VALUE(RIGHT(D107,2)+1)</f>
        <v># 23</v>
      </c>
      <c r="F107" s="55" t="str">
        <f>"# " &amp; VALUE(RIGHT(E107,2)+1)</f>
        <v># 24</v>
      </c>
      <c r="G107" s="207" t="str">
        <f>G16</f>
        <v># 11</v>
      </c>
      <c r="H107" s="208" t="str">
        <f>H16</f>
        <v># 11</v>
      </c>
      <c r="I107" s="50"/>
    </row>
    <row r="108" spans="1:9" ht="17" customHeight="1">
      <c r="A108" s="209">
        <v>30</v>
      </c>
      <c r="B108" s="29"/>
      <c r="C108" s="72"/>
      <c r="D108" s="72"/>
      <c r="E108" s="72"/>
      <c r="F108" s="72"/>
      <c r="G108" s="85"/>
      <c r="H108" s="210"/>
      <c r="I108" s="58">
        <v>30</v>
      </c>
    </row>
    <row r="109" spans="1:9" ht="17" customHeight="1">
      <c r="A109" s="126"/>
      <c r="B109" s="119" t="s">
        <v>17</v>
      </c>
      <c r="C109" s="55"/>
      <c r="D109" s="55"/>
      <c r="E109" s="55"/>
      <c r="F109" s="36"/>
      <c r="G109" s="160" t="s">
        <v>23</v>
      </c>
      <c r="H109" s="211" t="s">
        <v>23</v>
      </c>
      <c r="I109" s="62"/>
    </row>
    <row r="110" spans="1:9" s="20" customFormat="1" ht="17" customHeight="1" thickBot="1">
      <c r="A110" s="11" t="s">
        <v>11</v>
      </c>
      <c r="B110" s="48"/>
      <c r="C110" s="55"/>
      <c r="D110" s="55" t="str">
        <f>$D$81</f>
        <v>香港探秘地圖 The Map Of Truth (20 EPI)</v>
      </c>
      <c r="E110" s="55"/>
      <c r="F110" s="55"/>
      <c r="G110" s="367" t="str">
        <f>G77</f>
        <v>香港系列之細間始終你好 #4</v>
      </c>
      <c r="H110" s="240"/>
      <c r="I110" s="66" t="s">
        <v>11</v>
      </c>
    </row>
    <row r="111" spans="1:9" ht="17" customHeight="1">
      <c r="A111" s="118"/>
      <c r="B111" s="55" t="str">
        <f>B82</f>
        <v># 16</v>
      </c>
      <c r="C111" s="55" t="str">
        <f>"# " &amp; VALUE(RIGHT(B111,2)+1)</f>
        <v># 17</v>
      </c>
      <c r="D111" s="55" t="str">
        <f>"# " &amp; VALUE(RIGHT(C111,2)+1)</f>
        <v># 18</v>
      </c>
      <c r="E111" s="55" t="str">
        <f>"# " &amp; VALUE(RIGHT(D111,2)+1)</f>
        <v># 19</v>
      </c>
      <c r="F111" s="55" t="str">
        <f>"# " &amp; VALUE(RIGHT(E111,2)+1)</f>
        <v># 20</v>
      </c>
      <c r="G111" s="160" t="s">
        <v>23</v>
      </c>
      <c r="H111" s="240" t="str">
        <f>H80</f>
        <v>中年好聲音4 # 29</v>
      </c>
      <c r="I111" s="50"/>
    </row>
    <row r="112" spans="1:9" ht="17" customHeight="1">
      <c r="A112" s="74">
        <v>30</v>
      </c>
      <c r="B112" s="72"/>
      <c r="C112" s="72"/>
      <c r="D112" s="72"/>
      <c r="G112" s="61" t="str">
        <f>G81</f>
        <v>唱錢 #19</v>
      </c>
      <c r="H112" s="212"/>
      <c r="I112" s="58">
        <v>30</v>
      </c>
    </row>
    <row r="113" spans="1:9" ht="17" customHeight="1">
      <c r="A113" s="74"/>
      <c r="B113" s="181"/>
      <c r="C113" s="181"/>
      <c r="D113" s="148" t="s">
        <v>175</v>
      </c>
      <c r="E113" s="181"/>
      <c r="F113" s="181"/>
      <c r="G113" s="91"/>
      <c r="H113" s="213"/>
      <c r="I113" s="75"/>
    </row>
    <row r="114" spans="1:9" ht="17" customHeight="1">
      <c r="A114" s="126"/>
      <c r="B114" s="37" t="s">
        <v>17</v>
      </c>
      <c r="C114" s="214" t="str">
        <f>C76</f>
        <v xml:space="preserve"> </v>
      </c>
      <c r="D114" s="109" t="str">
        <f>D76</f>
        <v xml:space="preserve">愛．回家之開心速遞  Lo And Behold </v>
      </c>
      <c r="E114" s="109"/>
      <c r="F114" s="109"/>
      <c r="G114" s="91"/>
      <c r="H114" s="212"/>
      <c r="I114" s="62"/>
    </row>
    <row r="115" spans="1:9" s="20" customFormat="1" ht="17" customHeight="1" thickBot="1">
      <c r="A115" s="11" t="s">
        <v>12</v>
      </c>
      <c r="B115" s="72" t="str">
        <f t="shared" ref="B115:F115" si="9">B78</f>
        <v># 2824</v>
      </c>
      <c r="C115" s="72" t="str">
        <f t="shared" si="9"/>
        <v># 2825</v>
      </c>
      <c r="D115" s="55" t="str">
        <f t="shared" si="9"/>
        <v># 2826</v>
      </c>
      <c r="E115" s="55" t="str">
        <f t="shared" si="9"/>
        <v># 2827</v>
      </c>
      <c r="F115" s="55" t="str">
        <f t="shared" si="9"/>
        <v># 2828</v>
      </c>
      <c r="G115" s="368" t="s">
        <v>237</v>
      </c>
      <c r="H115" s="213"/>
      <c r="I115" s="66" t="s">
        <v>12</v>
      </c>
    </row>
    <row r="116" spans="1:9" ht="17" customHeight="1">
      <c r="A116" s="118"/>
      <c r="B116" s="37" t="s">
        <v>17</v>
      </c>
      <c r="C116" s="35"/>
      <c r="D116" s="35" t="s">
        <v>167</v>
      </c>
      <c r="E116" s="35"/>
      <c r="F116" s="35"/>
      <c r="G116" s="160" t="s">
        <v>23</v>
      </c>
      <c r="H116" s="212"/>
      <c r="I116" s="50"/>
    </row>
    <row r="117" spans="1:9" ht="17" customHeight="1">
      <c r="A117" s="209">
        <v>30</v>
      </c>
      <c r="B117" s="72" t="str">
        <f t="shared" ref="B117:F117" si="10">B74</f>
        <v># 159</v>
      </c>
      <c r="C117" s="72" t="str">
        <f t="shared" si="10"/>
        <v># 160</v>
      </c>
      <c r="D117" s="72" t="str">
        <f t="shared" si="10"/>
        <v># 161</v>
      </c>
      <c r="E117" s="72" t="str">
        <f t="shared" si="10"/>
        <v># 162</v>
      </c>
      <c r="F117" s="72" t="str">
        <f t="shared" si="10"/>
        <v># 163</v>
      </c>
      <c r="G117" s="215" t="s">
        <v>238</v>
      </c>
      <c r="H117" s="212"/>
      <c r="I117" s="58">
        <v>30</v>
      </c>
    </row>
    <row r="118" spans="1:9" ht="17" customHeight="1">
      <c r="A118" s="74"/>
      <c r="B118" s="37" t="s">
        <v>17</v>
      </c>
      <c r="C118" s="239"/>
      <c r="D118" s="54" t="str">
        <f>D91</f>
        <v>夫妻肺片 Lose the Battle, Win the War (10 EPI)</v>
      </c>
      <c r="E118" s="55"/>
      <c r="F118" s="98"/>
      <c r="G118" s="216" t="s">
        <v>167</v>
      </c>
      <c r="H118" s="216" t="s">
        <v>167</v>
      </c>
      <c r="I118" s="75"/>
    </row>
    <row r="119" spans="1:9" s="20" customFormat="1" ht="17" customHeight="1" thickBot="1">
      <c r="A119" s="11" t="s">
        <v>15</v>
      </c>
      <c r="B119" s="60" t="str">
        <f>B92</f>
        <v># 6</v>
      </c>
      <c r="C119" s="55" t="str">
        <f>"# " &amp; VALUE(RIGHT(B119,2)+1)</f>
        <v># 7</v>
      </c>
      <c r="D119" s="55" t="str">
        <f>"# " &amp; VALUE(RIGHT(C119,2)+1)</f>
        <v># 8</v>
      </c>
      <c r="E119" s="55" t="str">
        <f>"# " &amp; VALUE(RIGHT(D119,2)+1)</f>
        <v># 9</v>
      </c>
      <c r="F119" s="55" t="str">
        <f>"# " &amp; VALUE(RIGHT(E119,2)+1)</f>
        <v># 10</v>
      </c>
      <c r="G119" s="30" t="str">
        <f>G74</f>
        <v># 164</v>
      </c>
      <c r="H119" s="30" t="str">
        <f>H74</f>
        <v># 165</v>
      </c>
      <c r="I119" s="66" t="s">
        <v>15</v>
      </c>
    </row>
    <row r="120" spans="1:9" ht="17" customHeight="1">
      <c r="A120" s="118"/>
      <c r="B120" s="119" t="s">
        <v>17</v>
      </c>
      <c r="C120" s="36"/>
      <c r="D120" s="36"/>
      <c r="E120" s="36"/>
      <c r="F120" s="36"/>
      <c r="G120" s="160" t="s">
        <v>23</v>
      </c>
      <c r="H120" s="167" t="s">
        <v>20</v>
      </c>
      <c r="I120" s="121"/>
    </row>
    <row r="121" spans="1:9" ht="17" customHeight="1">
      <c r="A121" s="209">
        <v>30</v>
      </c>
      <c r="B121" s="239"/>
      <c r="C121" s="217"/>
      <c r="D121" s="168" t="str">
        <f>D63</f>
        <v>又見逍遙 Sword and Fairy 1 (40 EPI)</v>
      </c>
      <c r="E121" s="168"/>
      <c r="F121" s="168"/>
      <c r="G121" s="61" t="str">
        <f>G91</f>
        <v>直播靈接觸 #11</v>
      </c>
      <c r="H121" s="114" t="str">
        <f>H90</f>
        <v>一周星星 #27</v>
      </c>
      <c r="I121" s="108">
        <v>30</v>
      </c>
    </row>
    <row r="122" spans="1:9" ht="17" customHeight="1">
      <c r="A122" s="74"/>
      <c r="B122" s="60" t="str">
        <f>B64</f>
        <v># 17</v>
      </c>
      <c r="C122" s="55" t="str">
        <f>C64</f>
        <v># 18</v>
      </c>
      <c r="D122" s="55" t="str">
        <f>D64</f>
        <v># 19</v>
      </c>
      <c r="E122" s="55" t="str">
        <f>E64</f>
        <v># 20</v>
      </c>
      <c r="F122" s="55" t="str">
        <f>F64</f>
        <v># 21</v>
      </c>
      <c r="G122" s="91"/>
      <c r="H122" s="167" t="s">
        <v>20</v>
      </c>
      <c r="I122" s="218"/>
    </row>
    <row r="123" spans="1:9" s="20" customFormat="1" ht="17" customHeight="1" thickBot="1">
      <c r="A123" s="11" t="s">
        <v>13</v>
      </c>
      <c r="B123" s="63"/>
      <c r="C123" s="72"/>
      <c r="D123" s="72"/>
      <c r="E123" s="72"/>
      <c r="F123" s="72"/>
      <c r="G123" s="131"/>
      <c r="H123" s="241" t="str">
        <f>H94</f>
        <v>美食新聞周報 # 73</v>
      </c>
      <c r="I123" s="42" t="s">
        <v>13</v>
      </c>
    </row>
    <row r="124" spans="1:9" ht="17" customHeight="1">
      <c r="A124" s="43"/>
      <c r="B124" s="219" t="s">
        <v>17</v>
      </c>
      <c r="C124" s="54"/>
      <c r="D124" s="54" t="s">
        <v>183</v>
      </c>
      <c r="E124" s="54"/>
      <c r="F124" s="55"/>
      <c r="G124" s="160" t="s">
        <v>23</v>
      </c>
      <c r="H124" s="220" t="s">
        <v>20</v>
      </c>
      <c r="I124" s="39"/>
    </row>
    <row r="125" spans="1:9" ht="17" customHeight="1">
      <c r="A125" s="43"/>
      <c r="B125" s="55" t="str">
        <f>B$42</f>
        <v># 1996</v>
      </c>
      <c r="C125" s="55" t="str">
        <f>C$42</f>
        <v># 1997</v>
      </c>
      <c r="D125" s="55" t="str">
        <f>D$42</f>
        <v># 1998</v>
      </c>
      <c r="E125" s="55" t="str">
        <f>E$42</f>
        <v># 1999</v>
      </c>
      <c r="F125" s="55" t="str">
        <f>F42</f>
        <v># 2000</v>
      </c>
      <c r="G125" s="61" t="str">
        <f>G70</f>
        <v>新聞透視 # 24</v>
      </c>
      <c r="H125" s="221"/>
      <c r="I125" s="39"/>
    </row>
    <row r="126" spans="1:9" ht="17" customHeight="1">
      <c r="A126" s="209" t="s">
        <v>2</v>
      </c>
      <c r="B126" s="29"/>
      <c r="C126" s="72"/>
      <c r="D126" s="72"/>
      <c r="E126" s="72"/>
      <c r="F126" s="222" t="s">
        <v>42</v>
      </c>
      <c r="H126" s="223" t="str">
        <f>H39</f>
        <v>流行經典50年 # 95</v>
      </c>
      <c r="I126" s="108" t="s">
        <v>2</v>
      </c>
    </row>
    <row r="127" spans="1:9" ht="17" customHeight="1">
      <c r="A127" s="74"/>
      <c r="B127" s="224" t="s">
        <v>38</v>
      </c>
      <c r="C127" s="55"/>
      <c r="D127" s="54" t="s">
        <v>239</v>
      </c>
      <c r="E127" s="55"/>
      <c r="F127" s="55"/>
      <c r="G127" s="160" t="s">
        <v>23</v>
      </c>
      <c r="H127" s="241"/>
      <c r="I127" s="106"/>
    </row>
    <row r="128" spans="1:9" ht="17" customHeight="1" thickBot="1">
      <c r="A128" s="225" t="s">
        <v>14</v>
      </c>
      <c r="B128" s="226" t="s">
        <v>240</v>
      </c>
      <c r="C128" s="227" t="str">
        <f>"# " &amp; VALUE(RIGHT(B128,2)+1)</f>
        <v># 51</v>
      </c>
      <c r="D128" s="227" t="str">
        <f>"# " &amp; VALUE(RIGHT(C128,2)+1)</f>
        <v># 52</v>
      </c>
      <c r="E128" s="227" t="str">
        <f>"# " &amp; VALUE(RIGHT(D128,2)+1)</f>
        <v># 53</v>
      </c>
      <c r="F128" s="227" t="str">
        <f>"# " &amp; VALUE(RIGHT(E128,2)+1)</f>
        <v># 54</v>
      </c>
      <c r="G128" s="228" t="str">
        <f>G41</f>
        <v>周六聊Teen谷 # 23</v>
      </c>
      <c r="H128" s="229"/>
      <c r="I128" s="230" t="s">
        <v>14</v>
      </c>
    </row>
    <row r="129" spans="1:9" ht="17" customHeight="1" thickTop="1">
      <c r="A129" s="231"/>
      <c r="B129" s="232" t="s">
        <v>241</v>
      </c>
      <c r="C129" s="6"/>
      <c r="D129" s="6"/>
      <c r="E129" s="6"/>
      <c r="F129" s="6"/>
      <c r="G129" s="6"/>
      <c r="H129" s="244">
        <f ca="1">TODAY()</f>
        <v>46164</v>
      </c>
      <c r="I129" s="245"/>
    </row>
    <row r="130" spans="1:9" ht="17" customHeight="1">
      <c r="B130" s="232"/>
    </row>
    <row r="131" spans="1:9" ht="17" customHeight="1"/>
    <row r="132" spans="1:9" ht="17" customHeight="1"/>
  </sheetData>
  <mergeCells count="16">
    <mergeCell ref="B71:F71"/>
    <mergeCell ref="G97:H97"/>
    <mergeCell ref="B101:F101"/>
    <mergeCell ref="H129:I129"/>
    <mergeCell ref="G25:H25"/>
    <mergeCell ref="G26:H26"/>
    <mergeCell ref="D54:E54"/>
    <mergeCell ref="G65:H65"/>
    <mergeCell ref="B67:F70"/>
    <mergeCell ref="G67:H67"/>
    <mergeCell ref="C1:G1"/>
    <mergeCell ref="H2:I2"/>
    <mergeCell ref="E6:F6"/>
    <mergeCell ref="G11:H11"/>
    <mergeCell ref="B12:F12"/>
    <mergeCell ref="G18:H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wk1</vt:lpstr>
      <vt:lpstr>wk2</vt:lpstr>
      <vt:lpstr>'wk1'!Print_Area</vt:lpstr>
    </vt:vector>
  </TitlesOfParts>
  <Company>Measat Broadcast Network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PCKPUA</dc:creator>
  <cp:lastModifiedBy>TANG, Chin Yee</cp:lastModifiedBy>
  <cp:lastPrinted>2026-04-20T07:47:38Z</cp:lastPrinted>
  <dcterms:created xsi:type="dcterms:W3CDTF">2009-06-03T02:40:18Z</dcterms:created>
  <dcterms:modified xsi:type="dcterms:W3CDTF">2026-05-21T23:34:52Z</dcterms:modified>
</cp:coreProperties>
</file>